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ate1904="1"/>
  <mc:AlternateContent xmlns:mc="http://schemas.openxmlformats.org/markup-compatibility/2006">
    <mc:Choice Requires="x15">
      <x15ac:absPath xmlns:x15ac="http://schemas.microsoft.com/office/spreadsheetml/2010/11/ac" url="C:\Users\Ann\Documents\104.1 ECBC\1. 2023\FOR COMPILER REPORT\2023 COMPLETED DATA\"/>
    </mc:Choice>
  </mc:AlternateContent>
  <bookViews>
    <workbookView xWindow="0" yWindow="60" windowWidth="20490" windowHeight="7470" activeTab="2"/>
  </bookViews>
  <sheets>
    <sheet name="A-LIST Expected Birds - A-LIST " sheetId="1" r:id="rId1"/>
    <sheet name="B-LIST Difficult Birds - B-LIST" sheetId="2" r:id="rId2"/>
    <sheet name="C-LIST Rare Birds - C-LIST Rare" sheetId="3" r:id="rId3"/>
    <sheet name="OVERALL STATISTICS - OVERALL ST" sheetId="4" r:id="rId4"/>
  </sheets>
  <calcPr calcId="162913"/>
</workbook>
</file>

<file path=xl/calcChain.xml><?xml version="1.0" encoding="utf-8"?>
<calcChain xmlns="http://schemas.openxmlformats.org/spreadsheetml/2006/main">
  <c r="C14" i="3" l="1"/>
  <c r="C11" i="3"/>
  <c r="C28" i="1" l="1"/>
  <c r="C16" i="1"/>
  <c r="C25" i="2" l="1"/>
  <c r="B25" i="2" s="1"/>
  <c r="C6" i="3" l="1"/>
  <c r="B6" i="3" s="1"/>
  <c r="C7" i="3"/>
  <c r="B7" i="3" s="1"/>
  <c r="C8" i="3"/>
  <c r="B8" i="3" s="1"/>
  <c r="C9" i="3"/>
  <c r="B9" i="3" s="1"/>
  <c r="C10" i="3"/>
  <c r="B10" i="3" s="1"/>
  <c r="B11" i="3"/>
  <c r="C12" i="3"/>
  <c r="B12" i="3" s="1"/>
  <c r="C13" i="3"/>
  <c r="B13" i="3" s="1"/>
  <c r="B12" i="4" l="1"/>
  <c r="B11" i="4"/>
  <c r="B10" i="4"/>
  <c r="B9" i="4"/>
  <c r="B8" i="4"/>
  <c r="B6" i="4"/>
  <c r="B5" i="4"/>
  <c r="B3" i="4" s="1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C5" i="3"/>
  <c r="B5" i="3" s="1"/>
  <c r="T4" i="3"/>
  <c r="R18" i="4" s="1"/>
  <c r="S4" i="3"/>
  <c r="S3" i="3" s="1"/>
  <c r="R4" i="3"/>
  <c r="P18" i="4" s="1"/>
  <c r="Q4" i="3"/>
  <c r="O18" i="4" s="1"/>
  <c r="P4" i="3"/>
  <c r="N18" i="4" s="1"/>
  <c r="O4" i="3"/>
  <c r="O3" i="3" s="1"/>
  <c r="N4" i="3"/>
  <c r="N3" i="3" s="1"/>
  <c r="M4" i="3"/>
  <c r="M3" i="3" s="1"/>
  <c r="J18" i="4"/>
  <c r="K4" i="3"/>
  <c r="K3" i="3" s="1"/>
  <c r="J4" i="3"/>
  <c r="H18" i="4" s="1"/>
  <c r="I4" i="3"/>
  <c r="I3" i="3" s="1"/>
  <c r="H4" i="3"/>
  <c r="F18" i="4" s="1"/>
  <c r="G4" i="3"/>
  <c r="G3" i="3" s="1"/>
  <c r="F4" i="3"/>
  <c r="D18" i="4" s="1"/>
  <c r="E4" i="3"/>
  <c r="C18" i="4" s="1"/>
  <c r="C26" i="2"/>
  <c r="B26" i="2" s="1"/>
  <c r="C24" i="2"/>
  <c r="B24" i="2" s="1"/>
  <c r="C23" i="2"/>
  <c r="B23" i="2" s="1"/>
  <c r="C22" i="2"/>
  <c r="B22" i="2" s="1"/>
  <c r="C21" i="2"/>
  <c r="B21" i="2" s="1"/>
  <c r="C20" i="2"/>
  <c r="B20" i="2" s="1"/>
  <c r="C19" i="2"/>
  <c r="B19" i="2" s="1"/>
  <c r="C18" i="2"/>
  <c r="B18" i="2" s="1"/>
  <c r="C17" i="2"/>
  <c r="B17" i="2" s="1"/>
  <c r="C16" i="2"/>
  <c r="B16" i="2" s="1"/>
  <c r="C15" i="2"/>
  <c r="B15" i="2" s="1"/>
  <c r="C14" i="2"/>
  <c r="B14" i="2" s="1"/>
  <c r="C13" i="2"/>
  <c r="B13" i="2" s="1"/>
  <c r="C12" i="2"/>
  <c r="B12" i="2" s="1"/>
  <c r="C10" i="2"/>
  <c r="B10" i="2" s="1"/>
  <c r="C9" i="2"/>
  <c r="B9" i="2" s="1"/>
  <c r="C8" i="2"/>
  <c r="B8" i="2" s="1"/>
  <c r="C7" i="2"/>
  <c r="B7" i="2" s="1"/>
  <c r="C6" i="2"/>
  <c r="B6" i="2" s="1"/>
  <c r="T5" i="2"/>
  <c r="R17" i="4" s="1"/>
  <c r="S5" i="2"/>
  <c r="Q17" i="4" s="1"/>
  <c r="R5" i="2"/>
  <c r="R4" i="2" s="1"/>
  <c r="Q5" i="2"/>
  <c r="O17" i="4" s="1"/>
  <c r="P5" i="2"/>
  <c r="N17" i="4" s="1"/>
  <c r="O5" i="2"/>
  <c r="M17" i="4" s="1"/>
  <c r="N5" i="2"/>
  <c r="N4" i="2" s="1"/>
  <c r="M5" i="2"/>
  <c r="K17" i="4" s="1"/>
  <c r="L5" i="2"/>
  <c r="J17" i="4" s="1"/>
  <c r="K5" i="2"/>
  <c r="I17" i="4" s="1"/>
  <c r="J5" i="2"/>
  <c r="J4" i="2" s="1"/>
  <c r="I5" i="2"/>
  <c r="G17" i="4" s="1"/>
  <c r="H5" i="2"/>
  <c r="F17" i="4" s="1"/>
  <c r="G5" i="2"/>
  <c r="E17" i="4" s="1"/>
  <c r="F5" i="2"/>
  <c r="F4" i="2" s="1"/>
  <c r="E5" i="2"/>
  <c r="C17" i="4" s="1"/>
  <c r="C51" i="1"/>
  <c r="B51" i="1" s="1"/>
  <c r="C50" i="1"/>
  <c r="B50" i="1" s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B42" i="1" s="1"/>
  <c r="C41" i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s="1"/>
  <c r="C31" i="1"/>
  <c r="B31" i="1" s="1"/>
  <c r="C30" i="1"/>
  <c r="B30" i="1" s="1"/>
  <c r="C29" i="1"/>
  <c r="B29" i="1" s="1"/>
  <c r="B28" i="1"/>
  <c r="C27" i="1"/>
  <c r="B27" i="1" s="1"/>
  <c r="C26" i="1"/>
  <c r="B26" i="1" s="1"/>
  <c r="C25" i="1"/>
  <c r="B25" i="1" s="1"/>
  <c r="C24" i="1"/>
  <c r="B24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B16" i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C7" i="1"/>
  <c r="B7" i="1" s="1"/>
  <c r="C6" i="1"/>
  <c r="B6" i="1" s="1"/>
  <c r="S5" i="1"/>
  <c r="R16" i="4" s="1"/>
  <c r="R5" i="1"/>
  <c r="Q16" i="4" s="1"/>
  <c r="Q5" i="1"/>
  <c r="P16" i="4" s="1"/>
  <c r="P5" i="1"/>
  <c r="O16" i="4" s="1"/>
  <c r="O5" i="1"/>
  <c r="N16" i="4" s="1"/>
  <c r="N5" i="1"/>
  <c r="M16" i="4" s="1"/>
  <c r="M5" i="1"/>
  <c r="L16" i="4" s="1"/>
  <c r="L5" i="1"/>
  <c r="K16" i="4" s="1"/>
  <c r="K5" i="1"/>
  <c r="J16" i="4" s="1"/>
  <c r="J5" i="1"/>
  <c r="I16" i="4" s="1"/>
  <c r="I5" i="1"/>
  <c r="H16" i="4" s="1"/>
  <c r="H5" i="1"/>
  <c r="G16" i="4" s="1"/>
  <c r="G5" i="1"/>
  <c r="F16" i="4" s="1"/>
  <c r="F5" i="1"/>
  <c r="E16" i="4" s="1"/>
  <c r="E5" i="1"/>
  <c r="D16" i="4" s="1"/>
  <c r="D5" i="1"/>
  <c r="C16" i="4" s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P3" i="3" l="1"/>
  <c r="Q3" i="3"/>
  <c r="T4" i="2"/>
  <c r="M4" i="2"/>
  <c r="S4" i="2"/>
  <c r="E4" i="2"/>
  <c r="H4" i="2"/>
  <c r="G4" i="2"/>
  <c r="Q4" i="2"/>
  <c r="O4" i="2"/>
  <c r="P4" i="2"/>
  <c r="L4" i="2"/>
  <c r="K4" i="2"/>
  <c r="C4" i="1"/>
  <c r="B52" i="1"/>
  <c r="B21" i="4" s="1"/>
  <c r="C5" i="1"/>
  <c r="E3" i="3"/>
  <c r="R3" i="3"/>
  <c r="J3" i="3"/>
  <c r="K18" i="4"/>
  <c r="F3" i="3"/>
  <c r="B14" i="3"/>
  <c r="B23" i="4" s="1"/>
  <c r="L18" i="4"/>
  <c r="G18" i="4"/>
  <c r="H3" i="3"/>
  <c r="T3" i="3"/>
  <c r="B16" i="4"/>
  <c r="C15" i="4"/>
  <c r="B27" i="2"/>
  <c r="B22" i="4" s="1"/>
  <c r="D17" i="4"/>
  <c r="H17" i="4"/>
  <c r="L17" i="4"/>
  <c r="P17" i="4"/>
  <c r="C5" i="2"/>
  <c r="E18" i="4"/>
  <c r="I18" i="4"/>
  <c r="M18" i="4"/>
  <c r="Q18" i="4"/>
  <c r="B17" i="4" l="1"/>
  <c r="B24" i="4"/>
  <c r="B18" i="4"/>
  <c r="B15" i="4" l="1"/>
</calcChain>
</file>

<file path=xl/sharedStrings.xml><?xml version="1.0" encoding="utf-8"?>
<sst xmlns="http://schemas.openxmlformats.org/spreadsheetml/2006/main" count="198" uniqueCount="137">
  <si>
    <t>A-LIST Expected Birds</t>
  </si>
  <si>
    <t>ALL ZONES TOTAL</t>
  </si>
  <si>
    <t>ZONE 1 TOTAL</t>
  </si>
  <si>
    <t>ZONE 2 TOTAL</t>
  </si>
  <si>
    <t>ZONE 3 TOTAL</t>
  </si>
  <si>
    <t>ZONE 4 TOTAL</t>
  </si>
  <si>
    <t>ZONE 5 TOTAL</t>
  </si>
  <si>
    <t>ZONE 6 TOTAL</t>
  </si>
  <si>
    <t>ZONE 7 TOTAL</t>
  </si>
  <si>
    <t>ZONE 8 TOTAL</t>
  </si>
  <si>
    <t>ZONE 9 TOTAL</t>
  </si>
  <si>
    <t>ZONE 10 TOTAL</t>
  </si>
  <si>
    <t>ZONE 11 TOTAL</t>
  </si>
  <si>
    <t>ZONE 12 TOTAL</t>
  </si>
  <si>
    <t>ZONE 13S TOTAL</t>
  </si>
  <si>
    <t>ZONE 13N TOTAL</t>
  </si>
  <si>
    <t>ZONE 14 TOTAL</t>
  </si>
  <si>
    <t>ZONE 15 TOTAL</t>
  </si>
  <si>
    <t>Expected Birds</t>
  </si>
  <si>
    <t>Mallard</t>
  </si>
  <si>
    <t>Common Goldeneye</t>
  </si>
  <si>
    <t>Gray Partridge</t>
  </si>
  <si>
    <t>Ruffed Grouse</t>
  </si>
  <si>
    <t>Rock Pigeon</t>
  </si>
  <si>
    <t>Sharp—shinned Hawk</t>
  </si>
  <si>
    <t>Cooper’s Hawk</t>
  </si>
  <si>
    <t>Northern Goshawk</t>
  </si>
  <si>
    <t>Bald Eagle</t>
  </si>
  <si>
    <t>Great Horned Owl</t>
  </si>
  <si>
    <t>Northern Saw-whet Owl</t>
  </si>
  <si>
    <t>Downy Woodpecker</t>
  </si>
  <si>
    <t>Hairy Woodpecker</t>
  </si>
  <si>
    <t>Pileated Woodpecker</t>
  </si>
  <si>
    <t>Northern Flicker</t>
  </si>
  <si>
    <t>Merlin</t>
  </si>
  <si>
    <t>Northern Shrike</t>
  </si>
  <si>
    <t>Blue Jay</t>
  </si>
  <si>
    <t>Black-billed Magpie</t>
  </si>
  <si>
    <t>American Crow</t>
  </si>
  <si>
    <t>Common Raven</t>
  </si>
  <si>
    <t>Black-capped Chickadee</t>
  </si>
  <si>
    <t>Boreal Chickadee</t>
  </si>
  <si>
    <t>White-breasted Nuthatch</t>
  </si>
  <si>
    <t>Golden-crowned Kinglet</t>
  </si>
  <si>
    <t>Townsend’s Solitaire</t>
  </si>
  <si>
    <t>American Robin</t>
  </si>
  <si>
    <t>European Starling</t>
  </si>
  <si>
    <t>Bohemian Waxwing</t>
  </si>
  <si>
    <t>Cedar Waxwing</t>
  </si>
  <si>
    <t>Pine Grosbeak</t>
  </si>
  <si>
    <t>House Finch</t>
  </si>
  <si>
    <t>Purple Finch</t>
  </si>
  <si>
    <t>Common Redpoll</t>
  </si>
  <si>
    <t>White-winged Crossbill</t>
  </si>
  <si>
    <t>Pine Siskin</t>
  </si>
  <si>
    <t>Dark-eyed Junco</t>
  </si>
  <si>
    <t>White-throated Sparrow</t>
  </si>
  <si>
    <t>House Sparrow</t>
  </si>
  <si>
    <t>B-LIST Difficult Birds</t>
  </si>
  <si>
    <t>Difficult Birds</t>
  </si>
  <si>
    <t>Canada Goose</t>
  </si>
  <si>
    <t>Northern Pintail</t>
  </si>
  <si>
    <t>Lesser Scaup</t>
  </si>
  <si>
    <t>Common Merganser</t>
  </si>
  <si>
    <t>Rough-legged Hawk</t>
  </si>
  <si>
    <t>Snowy Owl</t>
  </si>
  <si>
    <t>Barred Owl</t>
  </si>
  <si>
    <t>Great Grey Owl</t>
  </si>
  <si>
    <t>Long-eared Owl</t>
  </si>
  <si>
    <t>Black-backed Woodpecker</t>
  </si>
  <si>
    <t>Prairie Falcon</t>
  </si>
  <si>
    <t>Gyrfalcon</t>
  </si>
  <si>
    <t>Canada Jay</t>
  </si>
  <si>
    <t>Evening Grosbeak</t>
  </si>
  <si>
    <t>Red Crossbill</t>
  </si>
  <si>
    <t>American Goldfinch</t>
  </si>
  <si>
    <t>American Tree Sparrow</t>
  </si>
  <si>
    <t>White-crowned Sparrow</t>
  </si>
  <si>
    <t>C-LIST Rare Birds</t>
  </si>
  <si>
    <t>Rare Birds</t>
  </si>
  <si>
    <t>OVERALL STATISTICS</t>
  </si>
  <si>
    <t>OVERALL STATISTICS ALL ZONES TOTALS</t>
  </si>
  <si>
    <t>PARTICIPANTS TOTAL</t>
  </si>
  <si>
    <t>TOTAL No. FEEDER WATCHERS</t>
  </si>
  <si>
    <t>TOTAL FW HOURS</t>
  </si>
  <si>
    <t>TOTAL No. BUSH BEATERS</t>
  </si>
  <si>
    <t>TOTAL BB km ON FOOT</t>
  </si>
  <si>
    <t>TOTAL BB HOURS ON FOOT</t>
  </si>
  <si>
    <t>TOTAL BB km DRIVING</t>
  </si>
  <si>
    <t>TOTAL BB HOURS DRIVING</t>
  </si>
  <si>
    <t>TOTAL BIRDS COUNTED</t>
  </si>
  <si>
    <t>A-List</t>
  </si>
  <si>
    <t>B-List</t>
  </si>
  <si>
    <t>C-List</t>
  </si>
  <si>
    <t>SPECIES OBSERVED</t>
  </si>
  <si>
    <t>TOTAL SPECIES</t>
  </si>
  <si>
    <t>Enter species here</t>
  </si>
  <si>
    <t>Total RARE Species ALL ZONES</t>
  </si>
  <si>
    <t>Red-breasted Nuthatch</t>
  </si>
  <si>
    <t xml:space="preserve">Brown Creeper </t>
  </si>
  <si>
    <t>Other</t>
  </si>
  <si>
    <t>Boreal Owl</t>
  </si>
  <si>
    <t>Hoary Redpoll</t>
  </si>
  <si>
    <t>Snow Bunting</t>
  </si>
  <si>
    <t>Am. Three-toed Woodpcker</t>
  </si>
  <si>
    <t>Total Species Observed     of 43 A LIST  ALL ZONES</t>
  </si>
  <si>
    <t>Species (difficult) per zone</t>
  </si>
  <si>
    <t>1</t>
  </si>
  <si>
    <t>Species per zone A+B+C</t>
  </si>
  <si>
    <t>Total Species Observed of 20 DIFFICULT BIRDS        ALL ZONES</t>
  </si>
  <si>
    <t>20+0</t>
  </si>
  <si>
    <t>25+0</t>
  </si>
  <si>
    <t>18+0</t>
  </si>
  <si>
    <t>Bufflehead</t>
  </si>
  <si>
    <t>Ring-billed Gull</t>
  </si>
  <si>
    <t>24+2C</t>
  </si>
  <si>
    <t>32+5B</t>
  </si>
  <si>
    <t>28+1B</t>
  </si>
  <si>
    <t>Gadwall</t>
  </si>
  <si>
    <t>26+1C</t>
  </si>
  <si>
    <t>19+0</t>
  </si>
  <si>
    <t>15+0</t>
  </si>
  <si>
    <t>21+0</t>
  </si>
  <si>
    <t>24+0</t>
  </si>
  <si>
    <t>Belted Kingfisher</t>
  </si>
  <si>
    <t>17+1</t>
  </si>
  <si>
    <t>22+0</t>
  </si>
  <si>
    <t>20+1</t>
  </si>
  <si>
    <t>&gt;&gt;Cape May Warbler&lt;&lt;</t>
  </si>
  <si>
    <t>17+1C</t>
  </si>
  <si>
    <t>&gt;&gt;Cassin's Finch&lt;&lt;</t>
  </si>
  <si>
    <t>ZONE N/A</t>
  </si>
  <si>
    <t>4</t>
  </si>
  <si>
    <t>14 less 4</t>
  </si>
  <si>
    <t>TOTAL A BIRDS</t>
  </si>
  <si>
    <t xml:space="preserve">TOTAL B BIRDS </t>
  </si>
  <si>
    <t>TOTAL C 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</si>
</sst>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49" fontId="2" fillId="3" borderId="3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2" fillId="3" borderId="6" xfId="0" applyNumberFormat="1" applyFont="1" applyFill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0" fillId="0" borderId="0" xfId="0" applyNumberFormat="1" applyFont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2" fillId="3" borderId="1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9" xfId="0" applyFill="1" applyBorder="1" applyAlignment="1">
      <alignment vertical="top"/>
    </xf>
    <xf numFmtId="0" fontId="0" fillId="0" borderId="2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right" vertical="top" wrapText="1"/>
    </xf>
    <xf numFmtId="49" fontId="0" fillId="5" borderId="22" xfId="0" applyNumberFormat="1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49" fontId="2" fillId="5" borderId="2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right" vertical="top" wrapText="1"/>
    </xf>
    <xf numFmtId="0" fontId="2" fillId="0" borderId="3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vertical="top"/>
    </xf>
    <xf numFmtId="49" fontId="2" fillId="6" borderId="1" xfId="0" applyNumberFormat="1" applyFont="1" applyFill="1" applyBorder="1" applyAlignment="1">
      <alignment horizontal="right" vertical="top" wrapText="1"/>
    </xf>
    <xf numFmtId="0" fontId="2" fillId="4" borderId="6" xfId="0" applyNumberFormat="1" applyFont="1" applyFill="1" applyBorder="1" applyAlignment="1">
      <alignment horizontal="right" vertical="top" wrapText="1"/>
    </xf>
    <xf numFmtId="0" fontId="0" fillId="7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10" borderId="7" xfId="0" applyFont="1" applyFill="1" applyBorder="1" applyAlignment="1">
      <alignment vertical="top" wrapText="1"/>
    </xf>
    <xf numFmtId="0" fontId="0" fillId="10" borderId="1" xfId="0" applyFont="1" applyFill="1" applyBorder="1" applyAlignment="1">
      <alignment vertical="top" wrapText="1"/>
    </xf>
    <xf numFmtId="0" fontId="2" fillId="0" borderId="23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vertical="top" wrapText="1"/>
    </xf>
    <xf numFmtId="0" fontId="0" fillId="10" borderId="24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49" fontId="2" fillId="9" borderId="1" xfId="0" applyNumberFormat="1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right" vertical="top" wrapText="1"/>
    </xf>
    <xf numFmtId="16" fontId="2" fillId="8" borderId="4" xfId="0" applyNumberFormat="1" applyFont="1" applyFill="1" applyBorder="1" applyAlignment="1">
      <alignment horizontal="right" vertical="top" wrapText="1"/>
    </xf>
    <xf numFmtId="0" fontId="2" fillId="8" borderId="2" xfId="0" applyNumberFormat="1" applyFont="1" applyFill="1" applyBorder="1" applyAlignment="1">
      <alignment horizontal="right" vertical="top" wrapText="1"/>
    </xf>
    <xf numFmtId="0" fontId="2" fillId="8" borderId="3" xfId="0" applyNumberFormat="1" applyFont="1" applyFill="1" applyBorder="1" applyAlignment="1">
      <alignment horizontal="right" vertical="top" wrapText="1"/>
    </xf>
    <xf numFmtId="49" fontId="2" fillId="8" borderId="1" xfId="0" applyNumberFormat="1" applyFont="1" applyFill="1" applyBorder="1" applyAlignment="1">
      <alignment horizontal="left" vertical="top" wrapText="1"/>
    </xf>
    <xf numFmtId="0" fontId="2" fillId="8" borderId="1" xfId="0" applyNumberFormat="1" applyFont="1" applyFill="1" applyBorder="1" applyAlignment="1">
      <alignment vertical="top" wrapText="1"/>
    </xf>
    <xf numFmtId="49" fontId="2" fillId="8" borderId="1" xfId="0" applyNumberFormat="1" applyFont="1" applyFill="1" applyBorder="1" applyAlignment="1">
      <alignment horizontal="right" vertical="top" wrapText="1"/>
    </xf>
    <xf numFmtId="0" fontId="2" fillId="8" borderId="1" xfId="0" applyNumberFormat="1" applyFont="1" applyFill="1" applyBorder="1" applyAlignment="1">
      <alignment horizontal="right" vertical="top" wrapText="1"/>
    </xf>
    <xf numFmtId="0" fontId="2" fillId="8" borderId="4" xfId="0" applyNumberFormat="1" applyFont="1" applyFill="1" applyBorder="1" applyAlignment="1">
      <alignment horizontal="right" vertical="top" wrapText="1"/>
    </xf>
    <xf numFmtId="0" fontId="2" fillId="11" borderId="2" xfId="0" applyNumberFormat="1" applyFont="1" applyFill="1" applyBorder="1" applyAlignment="1">
      <alignment horizontal="right" vertical="top" wrapText="1"/>
    </xf>
    <xf numFmtId="0" fontId="2" fillId="9" borderId="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51515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A5" sqref="A5"/>
    </sheetView>
  </sheetViews>
  <sheetFormatPr defaultColWidth="16.28515625" defaultRowHeight="19.899999999999999" customHeight="1"/>
  <cols>
    <col min="1" max="1" width="25.85546875" style="1" customWidth="1"/>
    <col min="2" max="2" width="3.7109375" style="1" customWidth="1"/>
    <col min="3" max="3" width="8.5703125" style="1" customWidth="1"/>
    <col min="4" max="19" width="8" style="1" customWidth="1"/>
    <col min="20" max="256" width="16.28515625" style="1" customWidth="1"/>
  </cols>
  <sheetData>
    <row r="1" spans="1:256" ht="28.7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56" ht="44.1" customHeight="1">
      <c r="A2" s="2" t="s">
        <v>0</v>
      </c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</row>
    <row r="3" spans="1:256" ht="15.75">
      <c r="A3" s="49" t="s">
        <v>108</v>
      </c>
      <c r="B3" s="50"/>
      <c r="C3" s="51"/>
      <c r="D3" s="53" t="s">
        <v>116</v>
      </c>
      <c r="E3" s="53" t="s">
        <v>110</v>
      </c>
      <c r="F3" s="53" t="s">
        <v>117</v>
      </c>
      <c r="G3" s="53" t="s">
        <v>111</v>
      </c>
      <c r="H3" s="53" t="s">
        <v>111</v>
      </c>
      <c r="I3" s="53" t="s">
        <v>129</v>
      </c>
      <c r="J3" s="53" t="s">
        <v>115</v>
      </c>
      <c r="K3" s="53" t="s">
        <v>119</v>
      </c>
      <c r="L3" s="53" t="s">
        <v>125</v>
      </c>
      <c r="M3" s="53" t="s">
        <v>120</v>
      </c>
      <c r="N3" s="53" t="s">
        <v>121</v>
      </c>
      <c r="O3" s="53" t="s">
        <v>126</v>
      </c>
      <c r="P3" s="53" t="s">
        <v>112</v>
      </c>
      <c r="Q3" s="53" t="s">
        <v>122</v>
      </c>
      <c r="R3" s="53" t="s">
        <v>123</v>
      </c>
      <c r="S3" s="53" t="s">
        <v>127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23.25" customHeight="1">
      <c r="A4" s="5" t="s">
        <v>18</v>
      </c>
      <c r="B4" s="6"/>
      <c r="C4" s="7">
        <f>SUM(D$4:S$4)</f>
        <v>22911</v>
      </c>
      <c r="D4" s="54">
        <f t="shared" ref="D4:S4" si="0">SUM(D6:D50)</f>
        <v>1839</v>
      </c>
      <c r="E4" s="54">
        <f t="shared" si="0"/>
        <v>892</v>
      </c>
      <c r="F4" s="54">
        <f t="shared" si="0"/>
        <v>3493</v>
      </c>
      <c r="G4" s="54">
        <f t="shared" si="0"/>
        <v>1437</v>
      </c>
      <c r="H4" s="54">
        <f t="shared" si="0"/>
        <v>1361</v>
      </c>
      <c r="I4" s="54">
        <f t="shared" si="0"/>
        <v>1079</v>
      </c>
      <c r="J4" s="54">
        <f t="shared" si="0"/>
        <v>972</v>
      </c>
      <c r="K4" s="54">
        <f t="shared" si="0"/>
        <v>1572</v>
      </c>
      <c r="L4" s="54">
        <f t="shared" si="0"/>
        <v>1614</v>
      </c>
      <c r="M4" s="54">
        <f t="shared" si="0"/>
        <v>1124</v>
      </c>
      <c r="N4" s="54">
        <f t="shared" si="0"/>
        <v>1002</v>
      </c>
      <c r="O4" s="54">
        <f t="shared" si="0"/>
        <v>1828</v>
      </c>
      <c r="P4" s="54">
        <f t="shared" si="0"/>
        <v>1173</v>
      </c>
      <c r="Q4" s="54">
        <f t="shared" si="0"/>
        <v>1329</v>
      </c>
      <c r="R4" s="54">
        <f t="shared" si="0"/>
        <v>920</v>
      </c>
      <c r="S4" s="54">
        <f t="shared" si="0"/>
        <v>1276</v>
      </c>
    </row>
    <row r="5" spans="1:256" ht="20.25" customHeight="1">
      <c r="A5" s="8" t="s">
        <v>134</v>
      </c>
      <c r="B5" s="9"/>
      <c r="C5" s="86">
        <f>SUM($C6:$C50)</f>
        <v>22911</v>
      </c>
      <c r="D5" s="55">
        <f t="shared" ref="D5:S5" si="1">SUM(D6:D50)</f>
        <v>1839</v>
      </c>
      <c r="E5" s="56">
        <f t="shared" si="1"/>
        <v>892</v>
      </c>
      <c r="F5" s="56">
        <f t="shared" si="1"/>
        <v>3493</v>
      </c>
      <c r="G5" s="56">
        <f t="shared" si="1"/>
        <v>1437</v>
      </c>
      <c r="H5" s="56">
        <f t="shared" si="1"/>
        <v>1361</v>
      </c>
      <c r="I5" s="56">
        <f t="shared" si="1"/>
        <v>1079</v>
      </c>
      <c r="J5" s="56">
        <f t="shared" si="1"/>
        <v>972</v>
      </c>
      <c r="K5" s="56">
        <f t="shared" si="1"/>
        <v>1572</v>
      </c>
      <c r="L5" s="56">
        <f t="shared" si="1"/>
        <v>1614</v>
      </c>
      <c r="M5" s="56">
        <f t="shared" si="1"/>
        <v>1124</v>
      </c>
      <c r="N5" s="56">
        <f t="shared" si="1"/>
        <v>1002</v>
      </c>
      <c r="O5" s="56">
        <f t="shared" si="1"/>
        <v>1828</v>
      </c>
      <c r="P5" s="56">
        <f t="shared" si="1"/>
        <v>1173</v>
      </c>
      <c r="Q5" s="56">
        <f t="shared" si="1"/>
        <v>1329</v>
      </c>
      <c r="R5" s="56">
        <f t="shared" si="1"/>
        <v>920</v>
      </c>
      <c r="S5" s="56">
        <f t="shared" si="1"/>
        <v>1276</v>
      </c>
    </row>
    <row r="6" spans="1:256" ht="20.100000000000001" customHeight="1">
      <c r="A6" s="48" t="s">
        <v>60</v>
      </c>
      <c r="B6" s="14">
        <f t="shared" ref="B6:B51" si="2">IF(C6&gt;0,1,0)</f>
        <v>1</v>
      </c>
      <c r="C6" s="15">
        <f t="shared" ref="C6:C51" si="3">SUM(D6:S6)</f>
        <v>138</v>
      </c>
      <c r="D6" s="57">
        <v>4</v>
      </c>
      <c r="E6" s="58"/>
      <c r="F6" s="58"/>
      <c r="G6" s="58">
        <v>120</v>
      </c>
      <c r="H6" s="58"/>
      <c r="I6" s="58"/>
      <c r="J6" s="58">
        <v>1</v>
      </c>
      <c r="K6" s="58">
        <v>7</v>
      </c>
      <c r="L6" s="58"/>
      <c r="M6" s="58"/>
      <c r="N6" s="52"/>
      <c r="O6" s="52">
        <v>4</v>
      </c>
      <c r="P6" s="52">
        <v>2</v>
      </c>
      <c r="Q6" s="52"/>
      <c r="R6" s="52"/>
      <c r="S6" s="52"/>
    </row>
    <row r="7" spans="1:256" ht="20.100000000000001" customHeight="1">
      <c r="A7" s="13" t="s">
        <v>19</v>
      </c>
      <c r="B7" s="14">
        <f t="shared" si="2"/>
        <v>1</v>
      </c>
      <c r="C7" s="15">
        <f t="shared" si="3"/>
        <v>374</v>
      </c>
      <c r="D7" s="57">
        <v>8</v>
      </c>
      <c r="E7" s="59"/>
      <c r="F7" s="45">
        <v>21</v>
      </c>
      <c r="G7" s="60">
        <v>11</v>
      </c>
      <c r="H7" s="58">
        <v>10</v>
      </c>
      <c r="I7" s="58"/>
      <c r="J7" s="58">
        <v>110</v>
      </c>
      <c r="K7" s="58">
        <v>156</v>
      </c>
      <c r="L7" s="58"/>
      <c r="M7" s="58"/>
      <c r="N7" s="52"/>
      <c r="O7" s="52"/>
      <c r="P7" s="52"/>
      <c r="Q7" s="52"/>
      <c r="R7" s="52">
        <v>23</v>
      </c>
      <c r="S7" s="52">
        <v>35</v>
      </c>
    </row>
    <row r="8" spans="1:256" ht="20.100000000000001" customHeight="1">
      <c r="A8" s="13" t="s">
        <v>20</v>
      </c>
      <c r="B8" s="14">
        <f t="shared" si="2"/>
        <v>1</v>
      </c>
      <c r="C8" s="15">
        <f t="shared" si="3"/>
        <v>278</v>
      </c>
      <c r="D8" s="43"/>
      <c r="E8" s="47"/>
      <c r="F8" s="45">
        <v>3</v>
      </c>
      <c r="G8" s="46"/>
      <c r="H8" s="44">
        <v>9</v>
      </c>
      <c r="I8" s="44">
        <v>6</v>
      </c>
      <c r="J8" s="44">
        <v>50</v>
      </c>
      <c r="K8" s="44">
        <v>203</v>
      </c>
      <c r="L8" s="44"/>
      <c r="M8" s="44"/>
      <c r="N8" s="44"/>
      <c r="O8" s="44">
        <v>1</v>
      </c>
      <c r="P8" s="44"/>
      <c r="Q8" s="44"/>
      <c r="R8" s="44">
        <v>6</v>
      </c>
      <c r="S8" s="44"/>
    </row>
    <row r="9" spans="1:256" ht="20.100000000000001" customHeight="1">
      <c r="A9" s="48" t="s">
        <v>22</v>
      </c>
      <c r="B9" s="14">
        <f t="shared" si="2"/>
        <v>1</v>
      </c>
      <c r="C9" s="15">
        <f t="shared" si="3"/>
        <v>1</v>
      </c>
      <c r="D9" s="43">
        <v>1</v>
      </c>
      <c r="E9" s="47"/>
      <c r="F9" s="45"/>
      <c r="G9" s="4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56" ht="20.100000000000001" customHeight="1">
      <c r="A10" s="13" t="s">
        <v>21</v>
      </c>
      <c r="B10" s="14">
        <f t="shared" si="2"/>
        <v>1</v>
      </c>
      <c r="C10" s="15">
        <f t="shared" si="3"/>
        <v>39</v>
      </c>
      <c r="D10" s="43">
        <v>9</v>
      </c>
      <c r="E10" s="47"/>
      <c r="F10" s="45"/>
      <c r="G10" s="46"/>
      <c r="H10" s="44"/>
      <c r="I10" s="44"/>
      <c r="J10" s="44"/>
      <c r="K10" s="44"/>
      <c r="L10" s="44"/>
      <c r="M10" s="44"/>
      <c r="N10" s="44">
        <v>14</v>
      </c>
      <c r="O10" s="44"/>
      <c r="P10" s="44"/>
      <c r="Q10" s="44">
        <v>11</v>
      </c>
      <c r="R10" s="44">
        <v>5</v>
      </c>
      <c r="S10" s="44"/>
    </row>
    <row r="11" spans="1:256" ht="20.100000000000001" customHeight="1">
      <c r="A11" s="13" t="s">
        <v>23</v>
      </c>
      <c r="B11" s="14">
        <f t="shared" si="2"/>
        <v>1</v>
      </c>
      <c r="C11" s="15">
        <f t="shared" si="3"/>
        <v>1953</v>
      </c>
      <c r="D11" s="43">
        <v>49</v>
      </c>
      <c r="E11" s="47">
        <v>38</v>
      </c>
      <c r="F11" s="45">
        <v>174</v>
      </c>
      <c r="G11" s="46">
        <v>16</v>
      </c>
      <c r="H11" s="44">
        <v>88</v>
      </c>
      <c r="I11" s="44">
        <v>58</v>
      </c>
      <c r="J11" s="44">
        <v>25</v>
      </c>
      <c r="K11" s="44">
        <v>88</v>
      </c>
      <c r="L11" s="44">
        <v>73</v>
      </c>
      <c r="M11" s="44">
        <v>7</v>
      </c>
      <c r="N11" s="44">
        <v>562</v>
      </c>
      <c r="O11" s="44">
        <v>462</v>
      </c>
      <c r="P11" s="44">
        <v>34</v>
      </c>
      <c r="Q11" s="44">
        <v>134</v>
      </c>
      <c r="R11" s="44">
        <v>53</v>
      </c>
      <c r="S11" s="44">
        <v>92</v>
      </c>
    </row>
    <row r="12" spans="1:256" ht="20.100000000000001" customHeight="1">
      <c r="A12" s="13" t="s">
        <v>24</v>
      </c>
      <c r="B12" s="14">
        <f t="shared" si="2"/>
        <v>1</v>
      </c>
      <c r="C12" s="15">
        <f t="shared" si="3"/>
        <v>3</v>
      </c>
      <c r="D12" s="43"/>
      <c r="E12" s="47"/>
      <c r="F12" s="45"/>
      <c r="G12" s="46"/>
      <c r="H12" s="44"/>
      <c r="I12" s="44"/>
      <c r="J12" s="44">
        <v>2</v>
      </c>
      <c r="K12" s="44"/>
      <c r="L12" s="44"/>
      <c r="M12" s="44"/>
      <c r="N12" s="44"/>
      <c r="O12" s="44"/>
      <c r="P12" s="44"/>
      <c r="Q12" s="44"/>
      <c r="R12" s="44">
        <v>1</v>
      </c>
      <c r="S12" s="44"/>
    </row>
    <row r="13" spans="1:256" ht="20.100000000000001" customHeight="1">
      <c r="A13" s="13" t="s">
        <v>25</v>
      </c>
      <c r="B13" s="14">
        <f t="shared" si="2"/>
        <v>1</v>
      </c>
      <c r="C13" s="15">
        <f t="shared" si="3"/>
        <v>1</v>
      </c>
      <c r="D13" s="43"/>
      <c r="E13" s="47"/>
      <c r="F13" s="45"/>
      <c r="G13" s="46"/>
      <c r="H13" s="44"/>
      <c r="I13" s="44"/>
      <c r="J13" s="44"/>
      <c r="K13" s="44">
        <v>1</v>
      </c>
      <c r="L13" s="44"/>
      <c r="M13" s="44"/>
      <c r="N13" s="44"/>
      <c r="O13" s="44"/>
      <c r="P13" s="44"/>
      <c r="Q13" s="44"/>
      <c r="R13" s="44"/>
      <c r="S13" s="44"/>
    </row>
    <row r="14" spans="1:256" ht="20.100000000000001" customHeight="1">
      <c r="A14" s="13" t="s">
        <v>26</v>
      </c>
      <c r="B14" s="14">
        <f t="shared" si="2"/>
        <v>1</v>
      </c>
      <c r="C14" s="15">
        <f t="shared" si="3"/>
        <v>1</v>
      </c>
      <c r="D14" s="43">
        <v>1</v>
      </c>
      <c r="E14" s="47"/>
      <c r="F14" s="45"/>
      <c r="G14" s="4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56" ht="20.100000000000001" customHeight="1">
      <c r="A15" s="13" t="s">
        <v>27</v>
      </c>
      <c r="B15" s="14">
        <f t="shared" si="2"/>
        <v>1</v>
      </c>
      <c r="C15" s="15">
        <f t="shared" si="3"/>
        <v>15</v>
      </c>
      <c r="D15" s="43">
        <v>2</v>
      </c>
      <c r="E15" s="47"/>
      <c r="F15" s="45">
        <v>1</v>
      </c>
      <c r="G15" s="46">
        <v>1</v>
      </c>
      <c r="H15" s="44"/>
      <c r="I15" s="44">
        <v>1</v>
      </c>
      <c r="J15" s="44">
        <v>3</v>
      </c>
      <c r="K15" s="44">
        <v>2</v>
      </c>
      <c r="L15" s="44"/>
      <c r="M15" s="44">
        <v>1</v>
      </c>
      <c r="N15" s="44"/>
      <c r="O15" s="44">
        <v>1</v>
      </c>
      <c r="P15" s="44">
        <v>1</v>
      </c>
      <c r="Q15" s="44"/>
      <c r="R15" s="44">
        <v>2</v>
      </c>
      <c r="S15" s="44"/>
    </row>
    <row r="16" spans="1:256" ht="20.100000000000001" customHeight="1">
      <c r="A16" s="13" t="s">
        <v>28</v>
      </c>
      <c r="B16" s="14">
        <f t="shared" si="2"/>
        <v>1</v>
      </c>
      <c r="C16" s="15">
        <f t="shared" si="3"/>
        <v>11</v>
      </c>
      <c r="D16" s="43">
        <v>4</v>
      </c>
      <c r="E16" s="47">
        <v>1</v>
      </c>
      <c r="F16" s="45">
        <v>2</v>
      </c>
      <c r="G16" s="46"/>
      <c r="H16" s="44">
        <v>1</v>
      </c>
      <c r="I16" s="44"/>
      <c r="J16" s="44"/>
      <c r="K16" s="44"/>
      <c r="L16" s="44"/>
      <c r="M16" s="44"/>
      <c r="N16" s="44"/>
      <c r="O16" s="44"/>
      <c r="P16" s="44">
        <v>1</v>
      </c>
      <c r="Q16" s="44">
        <v>1</v>
      </c>
      <c r="R16" s="44"/>
      <c r="S16" s="44">
        <v>1</v>
      </c>
    </row>
    <row r="17" spans="1:19" ht="20.100000000000001" customHeight="1">
      <c r="A17" s="13" t="s">
        <v>29</v>
      </c>
      <c r="B17" s="14">
        <f t="shared" si="2"/>
        <v>1</v>
      </c>
      <c r="C17" s="15">
        <f t="shared" si="3"/>
        <v>7</v>
      </c>
      <c r="D17" s="43">
        <v>7</v>
      </c>
      <c r="E17" s="47"/>
      <c r="F17" s="45"/>
      <c r="G17" s="46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0.100000000000001" customHeight="1">
      <c r="A18" s="62" t="s">
        <v>104</v>
      </c>
      <c r="B18" s="14">
        <f t="shared" si="2"/>
        <v>0</v>
      </c>
      <c r="C18" s="15">
        <f t="shared" si="3"/>
        <v>0</v>
      </c>
      <c r="D18" s="43"/>
      <c r="E18" s="47"/>
      <c r="F18" s="45"/>
      <c r="G18" s="4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0.100000000000001" customHeight="1">
      <c r="A19" s="13" t="s">
        <v>30</v>
      </c>
      <c r="B19" s="14">
        <f t="shared" si="2"/>
        <v>1</v>
      </c>
      <c r="C19" s="15">
        <f t="shared" si="3"/>
        <v>372</v>
      </c>
      <c r="D19" s="43">
        <v>46</v>
      </c>
      <c r="E19" s="47">
        <v>34</v>
      </c>
      <c r="F19" s="45">
        <v>24</v>
      </c>
      <c r="G19" s="46">
        <v>23</v>
      </c>
      <c r="H19" s="44">
        <v>16</v>
      </c>
      <c r="I19" s="44">
        <v>22</v>
      </c>
      <c r="J19" s="44">
        <v>30</v>
      </c>
      <c r="K19" s="44">
        <v>16</v>
      </c>
      <c r="L19" s="44">
        <v>35</v>
      </c>
      <c r="M19" s="44">
        <v>31</v>
      </c>
      <c r="N19" s="44">
        <v>2</v>
      </c>
      <c r="O19" s="44">
        <v>28</v>
      </c>
      <c r="P19" s="44">
        <v>7</v>
      </c>
      <c r="Q19" s="44">
        <v>22</v>
      </c>
      <c r="R19" s="44">
        <v>24</v>
      </c>
      <c r="S19" s="44">
        <v>12</v>
      </c>
    </row>
    <row r="20" spans="1:19" ht="20.100000000000001" customHeight="1">
      <c r="A20" s="13" t="s">
        <v>31</v>
      </c>
      <c r="B20" s="14">
        <f t="shared" si="2"/>
        <v>1</v>
      </c>
      <c r="C20" s="15">
        <f t="shared" si="3"/>
        <v>46</v>
      </c>
      <c r="D20" s="43">
        <v>10</v>
      </c>
      <c r="E20" s="47">
        <v>1</v>
      </c>
      <c r="F20" s="45">
        <v>5</v>
      </c>
      <c r="G20" s="46">
        <v>6</v>
      </c>
      <c r="H20" s="44"/>
      <c r="I20" s="44"/>
      <c r="J20" s="44"/>
      <c r="K20" s="44">
        <v>3</v>
      </c>
      <c r="L20" s="44">
        <v>5</v>
      </c>
      <c r="M20" s="44">
        <v>5</v>
      </c>
      <c r="N20" s="44">
        <v>1</v>
      </c>
      <c r="O20" s="44"/>
      <c r="P20" s="44"/>
      <c r="Q20" s="44">
        <v>4</v>
      </c>
      <c r="R20" s="44">
        <v>2</v>
      </c>
      <c r="S20" s="44">
        <v>4</v>
      </c>
    </row>
    <row r="21" spans="1:19" ht="20.100000000000001" customHeight="1">
      <c r="A21" s="13" t="s">
        <v>32</v>
      </c>
      <c r="B21" s="14">
        <f t="shared" si="2"/>
        <v>1</v>
      </c>
      <c r="C21" s="15">
        <f t="shared" si="3"/>
        <v>51</v>
      </c>
      <c r="D21" s="43">
        <v>12</v>
      </c>
      <c r="E21" s="47">
        <v>7</v>
      </c>
      <c r="F21" s="45">
        <v>4</v>
      </c>
      <c r="G21" s="46">
        <v>5</v>
      </c>
      <c r="H21" s="44">
        <v>1</v>
      </c>
      <c r="I21" s="44">
        <v>2</v>
      </c>
      <c r="J21" s="44">
        <v>2</v>
      </c>
      <c r="K21" s="44">
        <v>5</v>
      </c>
      <c r="L21" s="44"/>
      <c r="M21" s="44">
        <v>9</v>
      </c>
      <c r="N21" s="44"/>
      <c r="O21" s="44"/>
      <c r="P21" s="44"/>
      <c r="Q21" s="44"/>
      <c r="R21" s="44"/>
      <c r="S21" s="44">
        <v>4</v>
      </c>
    </row>
    <row r="22" spans="1:19" ht="20.100000000000001" customHeight="1">
      <c r="A22" s="13" t="s">
        <v>33</v>
      </c>
      <c r="B22" s="14">
        <f t="shared" si="2"/>
        <v>1</v>
      </c>
      <c r="C22" s="15">
        <f t="shared" si="3"/>
        <v>81</v>
      </c>
      <c r="D22" s="43">
        <v>5</v>
      </c>
      <c r="E22" s="47">
        <v>5</v>
      </c>
      <c r="F22" s="45">
        <v>5</v>
      </c>
      <c r="G22" s="46">
        <v>8</v>
      </c>
      <c r="H22" s="44">
        <v>3</v>
      </c>
      <c r="I22" s="44">
        <v>7</v>
      </c>
      <c r="J22" s="44">
        <v>3</v>
      </c>
      <c r="K22" s="44">
        <v>2</v>
      </c>
      <c r="L22" s="44">
        <v>3</v>
      </c>
      <c r="M22" s="44">
        <v>11</v>
      </c>
      <c r="N22" s="44"/>
      <c r="O22" s="44">
        <v>11</v>
      </c>
      <c r="P22" s="44">
        <v>3</v>
      </c>
      <c r="Q22" s="44">
        <v>5</v>
      </c>
      <c r="R22" s="44">
        <v>5</v>
      </c>
      <c r="S22" s="44">
        <v>5</v>
      </c>
    </row>
    <row r="23" spans="1:19" ht="20.100000000000001" customHeight="1">
      <c r="A23" s="13" t="s">
        <v>34</v>
      </c>
      <c r="B23" s="14">
        <f t="shared" si="2"/>
        <v>1</v>
      </c>
      <c r="C23" s="15">
        <f t="shared" si="3"/>
        <v>14</v>
      </c>
      <c r="D23" s="43">
        <v>2</v>
      </c>
      <c r="E23" s="47">
        <v>1</v>
      </c>
      <c r="F23" s="45">
        <v>1</v>
      </c>
      <c r="G23" s="46"/>
      <c r="H23" s="44">
        <v>4</v>
      </c>
      <c r="I23" s="44"/>
      <c r="J23" s="44"/>
      <c r="K23" s="44">
        <v>1</v>
      </c>
      <c r="L23" s="44"/>
      <c r="M23" s="44"/>
      <c r="N23" s="44">
        <v>1</v>
      </c>
      <c r="O23" s="44"/>
      <c r="P23" s="44"/>
      <c r="Q23" s="44">
        <v>1</v>
      </c>
      <c r="R23" s="44">
        <v>2</v>
      </c>
      <c r="S23" s="44">
        <v>1</v>
      </c>
    </row>
    <row r="24" spans="1:19" ht="20.100000000000001" customHeight="1">
      <c r="A24" s="13" t="s">
        <v>35</v>
      </c>
      <c r="B24" s="14">
        <f t="shared" si="2"/>
        <v>1</v>
      </c>
      <c r="C24" s="15">
        <f t="shared" si="3"/>
        <v>3</v>
      </c>
      <c r="D24" s="43"/>
      <c r="E24" s="47"/>
      <c r="F24" s="45"/>
      <c r="G24" s="46">
        <v>1</v>
      </c>
      <c r="H24" s="44">
        <v>1</v>
      </c>
      <c r="I24" s="44"/>
      <c r="J24" s="44"/>
      <c r="K24" s="44"/>
      <c r="L24" s="44"/>
      <c r="M24" s="44"/>
      <c r="N24" s="44">
        <v>1</v>
      </c>
      <c r="O24" s="44"/>
      <c r="P24" s="44"/>
      <c r="Q24" s="44"/>
      <c r="R24" s="44"/>
      <c r="S24" s="44"/>
    </row>
    <row r="25" spans="1:19" ht="20.100000000000001" customHeight="1">
      <c r="A25" s="13" t="s">
        <v>36</v>
      </c>
      <c r="B25" s="14">
        <f t="shared" si="2"/>
        <v>1</v>
      </c>
      <c r="C25" s="15">
        <f t="shared" si="3"/>
        <v>664</v>
      </c>
      <c r="D25" s="43">
        <v>83</v>
      </c>
      <c r="E25" s="47">
        <v>37</v>
      </c>
      <c r="F25" s="45">
        <v>94</v>
      </c>
      <c r="G25" s="46">
        <v>51</v>
      </c>
      <c r="H25" s="44">
        <v>29</v>
      </c>
      <c r="I25" s="44">
        <v>45</v>
      </c>
      <c r="J25" s="44">
        <v>15</v>
      </c>
      <c r="K25" s="44">
        <v>31</v>
      </c>
      <c r="L25" s="44">
        <v>47</v>
      </c>
      <c r="M25" s="44">
        <v>45</v>
      </c>
      <c r="N25" s="44">
        <v>23</v>
      </c>
      <c r="O25" s="44">
        <v>37</v>
      </c>
      <c r="P25" s="44">
        <v>24</v>
      </c>
      <c r="Q25" s="44">
        <v>26</v>
      </c>
      <c r="R25" s="44">
        <v>30</v>
      </c>
      <c r="S25" s="44">
        <v>47</v>
      </c>
    </row>
    <row r="26" spans="1:19" ht="20.100000000000001" customHeight="1">
      <c r="A26" s="13" t="s">
        <v>37</v>
      </c>
      <c r="B26" s="14">
        <f t="shared" si="2"/>
        <v>1</v>
      </c>
      <c r="C26" s="15">
        <f t="shared" si="3"/>
        <v>3288</v>
      </c>
      <c r="D26" s="43">
        <v>195</v>
      </c>
      <c r="E26" s="47">
        <v>164</v>
      </c>
      <c r="F26" s="45">
        <v>475</v>
      </c>
      <c r="G26" s="46">
        <v>129</v>
      </c>
      <c r="H26" s="44">
        <v>162</v>
      </c>
      <c r="I26" s="44">
        <v>172</v>
      </c>
      <c r="J26" s="44">
        <v>106</v>
      </c>
      <c r="K26" s="44">
        <v>241</v>
      </c>
      <c r="L26" s="44">
        <v>269</v>
      </c>
      <c r="M26" s="44">
        <v>136</v>
      </c>
      <c r="N26" s="44">
        <v>141</v>
      </c>
      <c r="O26" s="44">
        <v>342</v>
      </c>
      <c r="P26" s="44">
        <v>212</v>
      </c>
      <c r="Q26" s="44">
        <v>243</v>
      </c>
      <c r="R26" s="44">
        <v>115</v>
      </c>
      <c r="S26" s="44">
        <v>186</v>
      </c>
    </row>
    <row r="27" spans="1:19" ht="20.100000000000001" customHeight="1">
      <c r="A27" s="13" t="s">
        <v>38</v>
      </c>
      <c r="B27" s="14">
        <f t="shared" si="2"/>
        <v>1</v>
      </c>
      <c r="C27" s="15">
        <f t="shared" si="3"/>
        <v>38</v>
      </c>
      <c r="D27" s="43"/>
      <c r="E27" s="47"/>
      <c r="F27" s="45">
        <v>2</v>
      </c>
      <c r="G27" s="46">
        <v>3</v>
      </c>
      <c r="H27" s="44">
        <v>5</v>
      </c>
      <c r="I27" s="44"/>
      <c r="J27" s="44"/>
      <c r="K27" s="44">
        <v>3</v>
      </c>
      <c r="L27" s="44">
        <v>2</v>
      </c>
      <c r="M27" s="44">
        <v>2</v>
      </c>
      <c r="N27" s="44"/>
      <c r="O27" s="44">
        <v>16</v>
      </c>
      <c r="P27" s="44"/>
      <c r="Q27" s="44"/>
      <c r="R27" s="44">
        <v>2</v>
      </c>
      <c r="S27" s="44">
        <v>3</v>
      </c>
    </row>
    <row r="28" spans="1:19" ht="20.100000000000001" customHeight="1">
      <c r="A28" s="13" t="s">
        <v>39</v>
      </c>
      <c r="B28" s="14">
        <f t="shared" si="2"/>
        <v>1</v>
      </c>
      <c r="C28" s="15">
        <f t="shared" si="3"/>
        <v>311</v>
      </c>
      <c r="D28" s="43">
        <v>32</v>
      </c>
      <c r="E28" s="47">
        <v>16</v>
      </c>
      <c r="F28" s="45">
        <v>21</v>
      </c>
      <c r="G28" s="46">
        <v>19</v>
      </c>
      <c r="H28" s="44">
        <v>15</v>
      </c>
      <c r="I28" s="44">
        <v>7</v>
      </c>
      <c r="J28" s="44">
        <v>12</v>
      </c>
      <c r="K28" s="44">
        <v>20</v>
      </c>
      <c r="L28" s="44">
        <v>8</v>
      </c>
      <c r="M28" s="44">
        <v>44</v>
      </c>
      <c r="N28" s="44">
        <v>37</v>
      </c>
      <c r="O28" s="44">
        <v>22</v>
      </c>
      <c r="P28" s="44">
        <v>6</v>
      </c>
      <c r="Q28" s="44">
        <v>7</v>
      </c>
      <c r="R28" s="44">
        <v>18</v>
      </c>
      <c r="S28" s="44">
        <v>27</v>
      </c>
    </row>
    <row r="29" spans="1:19" ht="20.100000000000001" customHeight="1">
      <c r="A29" s="13" t="s">
        <v>40</v>
      </c>
      <c r="B29" s="14">
        <f t="shared" si="2"/>
        <v>1</v>
      </c>
      <c r="C29" s="15">
        <f t="shared" si="3"/>
        <v>2647</v>
      </c>
      <c r="D29" s="43">
        <v>482</v>
      </c>
      <c r="E29" s="47">
        <v>130</v>
      </c>
      <c r="F29" s="45">
        <v>155</v>
      </c>
      <c r="G29" s="46">
        <v>235</v>
      </c>
      <c r="H29" s="44">
        <v>204</v>
      </c>
      <c r="I29" s="44">
        <v>72</v>
      </c>
      <c r="J29" s="44">
        <v>110</v>
      </c>
      <c r="K29" s="44">
        <v>186</v>
      </c>
      <c r="L29" s="44">
        <v>191</v>
      </c>
      <c r="M29" s="44">
        <v>181</v>
      </c>
      <c r="N29" s="44">
        <v>11</v>
      </c>
      <c r="O29" s="44">
        <v>141</v>
      </c>
      <c r="P29" s="44">
        <v>78</v>
      </c>
      <c r="Q29" s="44">
        <v>133</v>
      </c>
      <c r="R29" s="44">
        <v>100</v>
      </c>
      <c r="S29" s="44">
        <v>238</v>
      </c>
    </row>
    <row r="30" spans="1:19" ht="20.100000000000001" customHeight="1">
      <c r="A30" s="13" t="s">
        <v>41</v>
      </c>
      <c r="B30" s="14">
        <f t="shared" si="2"/>
        <v>1</v>
      </c>
      <c r="C30" s="15">
        <f t="shared" si="3"/>
        <v>33</v>
      </c>
      <c r="D30" s="43">
        <v>11</v>
      </c>
      <c r="E30" s="47">
        <v>2</v>
      </c>
      <c r="F30" s="45">
        <v>1</v>
      </c>
      <c r="G30" s="46"/>
      <c r="H30" s="44"/>
      <c r="I30" s="44"/>
      <c r="J30" s="44">
        <v>15</v>
      </c>
      <c r="K30" s="44"/>
      <c r="L30" s="44"/>
      <c r="M30" s="44"/>
      <c r="N30" s="44"/>
      <c r="O30" s="44">
        <v>2</v>
      </c>
      <c r="P30" s="44"/>
      <c r="Q30" s="44"/>
      <c r="R30" s="44">
        <v>2</v>
      </c>
      <c r="S30" s="44"/>
    </row>
    <row r="31" spans="1:19" ht="20.100000000000001" customHeight="1">
      <c r="A31" s="13" t="s">
        <v>43</v>
      </c>
      <c r="B31" s="14">
        <f t="shared" si="2"/>
        <v>1</v>
      </c>
      <c r="C31" s="15">
        <f t="shared" si="3"/>
        <v>1</v>
      </c>
      <c r="D31" s="43">
        <v>1</v>
      </c>
      <c r="E31" s="47"/>
      <c r="F31" s="45"/>
      <c r="G31" s="4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20.100000000000001" customHeight="1">
      <c r="A32" s="13" t="s">
        <v>98</v>
      </c>
      <c r="B32" s="14">
        <f t="shared" si="2"/>
        <v>1</v>
      </c>
      <c r="C32" s="15">
        <f t="shared" si="3"/>
        <v>557</v>
      </c>
      <c r="D32" s="43">
        <v>69</v>
      </c>
      <c r="E32" s="47">
        <v>43</v>
      </c>
      <c r="F32" s="45">
        <v>70</v>
      </c>
      <c r="G32" s="46">
        <v>57</v>
      </c>
      <c r="H32" s="44">
        <v>31</v>
      </c>
      <c r="I32" s="44">
        <v>18</v>
      </c>
      <c r="J32" s="44">
        <v>13</v>
      </c>
      <c r="K32" s="44">
        <v>39</v>
      </c>
      <c r="L32" s="44">
        <v>39</v>
      </c>
      <c r="M32" s="44">
        <v>58</v>
      </c>
      <c r="N32" s="44">
        <v>3</v>
      </c>
      <c r="O32" s="44">
        <v>2</v>
      </c>
      <c r="P32" s="44">
        <v>12</v>
      </c>
      <c r="Q32" s="44">
        <v>30</v>
      </c>
      <c r="R32" s="44">
        <v>54</v>
      </c>
      <c r="S32" s="44">
        <v>19</v>
      </c>
    </row>
    <row r="33" spans="1:19" ht="20.100000000000001" customHeight="1">
      <c r="A33" s="13" t="s">
        <v>42</v>
      </c>
      <c r="B33" s="14">
        <f t="shared" si="2"/>
        <v>1</v>
      </c>
      <c r="C33" s="15">
        <f t="shared" si="3"/>
        <v>383</v>
      </c>
      <c r="D33" s="43">
        <v>44</v>
      </c>
      <c r="E33" s="47">
        <v>20</v>
      </c>
      <c r="F33" s="45">
        <v>19</v>
      </c>
      <c r="G33" s="46">
        <v>27</v>
      </c>
      <c r="H33" s="44">
        <v>25</v>
      </c>
      <c r="I33" s="44">
        <v>12</v>
      </c>
      <c r="J33" s="44">
        <v>70</v>
      </c>
      <c r="K33" s="44">
        <v>11</v>
      </c>
      <c r="L33" s="44">
        <v>21</v>
      </c>
      <c r="M33" s="44">
        <v>32</v>
      </c>
      <c r="N33" s="44"/>
      <c r="O33" s="44">
        <v>28</v>
      </c>
      <c r="P33" s="44">
        <v>11</v>
      </c>
      <c r="Q33" s="44">
        <v>26</v>
      </c>
      <c r="R33" s="44">
        <v>17</v>
      </c>
      <c r="S33" s="44">
        <v>20</v>
      </c>
    </row>
    <row r="34" spans="1:19" ht="20.100000000000001" customHeight="1">
      <c r="A34" s="13" t="s">
        <v>99</v>
      </c>
      <c r="B34" s="14">
        <f t="shared" si="2"/>
        <v>1</v>
      </c>
      <c r="C34" s="15">
        <f t="shared" si="3"/>
        <v>8</v>
      </c>
      <c r="D34" s="43">
        <v>1</v>
      </c>
      <c r="E34" s="47"/>
      <c r="F34" s="45">
        <v>2</v>
      </c>
      <c r="G34" s="46">
        <v>1</v>
      </c>
      <c r="H34" s="44"/>
      <c r="I34" s="44"/>
      <c r="J34" s="44">
        <v>1</v>
      </c>
      <c r="K34" s="44">
        <v>1</v>
      </c>
      <c r="L34" s="44"/>
      <c r="M34" s="44"/>
      <c r="N34" s="44"/>
      <c r="O34" s="44">
        <v>1</v>
      </c>
      <c r="P34" s="44"/>
      <c r="Q34" s="44">
        <v>1</v>
      </c>
      <c r="R34" s="44"/>
      <c r="S34" s="44"/>
    </row>
    <row r="35" spans="1:19" ht="20.100000000000001" customHeight="1">
      <c r="A35" s="62" t="s">
        <v>46</v>
      </c>
      <c r="B35" s="14">
        <f t="shared" si="2"/>
        <v>0</v>
      </c>
      <c r="C35" s="15">
        <f t="shared" si="3"/>
        <v>0</v>
      </c>
      <c r="D35" s="43"/>
      <c r="E35" s="47"/>
      <c r="F35" s="45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0.100000000000001" customHeight="1">
      <c r="A36" s="13" t="s">
        <v>44</v>
      </c>
      <c r="B36" s="14">
        <f t="shared" si="2"/>
        <v>1</v>
      </c>
      <c r="C36" s="15">
        <f t="shared" si="3"/>
        <v>13</v>
      </c>
      <c r="D36" s="43">
        <v>6</v>
      </c>
      <c r="E36" s="47"/>
      <c r="F36" s="45">
        <v>1</v>
      </c>
      <c r="G36" s="46">
        <v>2</v>
      </c>
      <c r="H36" s="44">
        <v>1</v>
      </c>
      <c r="I36" s="44"/>
      <c r="J36" s="44"/>
      <c r="K36" s="44"/>
      <c r="L36" s="44"/>
      <c r="M36" s="44">
        <v>1</v>
      </c>
      <c r="N36" s="44"/>
      <c r="O36" s="44"/>
      <c r="P36" s="44"/>
      <c r="Q36" s="44">
        <v>1</v>
      </c>
      <c r="R36" s="44">
        <v>1</v>
      </c>
      <c r="S36" s="44"/>
    </row>
    <row r="37" spans="1:19" ht="20.100000000000001" customHeight="1">
      <c r="A37" s="13" t="s">
        <v>45</v>
      </c>
      <c r="B37" s="14">
        <f t="shared" si="2"/>
        <v>1</v>
      </c>
      <c r="C37" s="15">
        <f t="shared" si="3"/>
        <v>8</v>
      </c>
      <c r="D37" s="43">
        <v>2</v>
      </c>
      <c r="E37" s="47"/>
      <c r="F37" s="45"/>
      <c r="G37" s="46"/>
      <c r="H37" s="44"/>
      <c r="I37" s="44"/>
      <c r="J37" s="44"/>
      <c r="K37" s="44">
        <v>2</v>
      </c>
      <c r="L37" s="44">
        <v>1</v>
      </c>
      <c r="M37" s="44"/>
      <c r="N37" s="44"/>
      <c r="O37" s="44"/>
      <c r="P37" s="44"/>
      <c r="Q37" s="44">
        <v>2</v>
      </c>
      <c r="R37" s="44"/>
      <c r="S37" s="44">
        <v>1</v>
      </c>
    </row>
    <row r="38" spans="1:19" ht="20.100000000000001" customHeight="1">
      <c r="A38" s="13" t="s">
        <v>47</v>
      </c>
      <c r="B38" s="14">
        <f t="shared" si="2"/>
        <v>1</v>
      </c>
      <c r="C38" s="15">
        <f t="shared" si="3"/>
        <v>3071</v>
      </c>
      <c r="D38" s="43">
        <v>236</v>
      </c>
      <c r="E38" s="47">
        <v>65</v>
      </c>
      <c r="F38" s="45">
        <v>605</v>
      </c>
      <c r="G38" s="46">
        <v>379</v>
      </c>
      <c r="H38" s="44">
        <v>354</v>
      </c>
      <c r="I38" s="44">
        <v>262</v>
      </c>
      <c r="J38" s="44">
        <v>164</v>
      </c>
      <c r="K38" s="44">
        <v>358</v>
      </c>
      <c r="L38" s="44">
        <v>100</v>
      </c>
      <c r="M38" s="44">
        <v>120</v>
      </c>
      <c r="N38" s="44">
        <v>13</v>
      </c>
      <c r="O38" s="44">
        <v>50</v>
      </c>
      <c r="P38" s="44">
        <v>225</v>
      </c>
      <c r="Q38" s="44">
        <v>38</v>
      </c>
      <c r="R38" s="44">
        <v>102</v>
      </c>
      <c r="S38" s="44"/>
    </row>
    <row r="39" spans="1:19" ht="20.100000000000001" customHeight="1">
      <c r="A39" s="13" t="s">
        <v>48</v>
      </c>
      <c r="B39" s="14">
        <f t="shared" si="2"/>
        <v>1</v>
      </c>
      <c r="C39" s="15">
        <f t="shared" si="3"/>
        <v>6</v>
      </c>
      <c r="D39" s="43"/>
      <c r="E39" s="47"/>
      <c r="F39" s="45"/>
      <c r="G39" s="46"/>
      <c r="H39" s="44">
        <v>1</v>
      </c>
      <c r="I39" s="44"/>
      <c r="J39" s="44"/>
      <c r="K39" s="44">
        <v>5</v>
      </c>
      <c r="L39" s="44"/>
      <c r="M39" s="44"/>
      <c r="N39" s="44"/>
      <c r="O39" s="44"/>
      <c r="P39" s="44"/>
      <c r="Q39" s="44"/>
      <c r="R39" s="44"/>
      <c r="S39" s="44"/>
    </row>
    <row r="40" spans="1:19" ht="20.100000000000001" customHeight="1">
      <c r="A40" s="48" t="s">
        <v>57</v>
      </c>
      <c r="B40" s="14">
        <f t="shared" si="2"/>
        <v>1</v>
      </c>
      <c r="C40" s="15">
        <f t="shared" si="3"/>
        <v>6593</v>
      </c>
      <c r="D40" s="43">
        <v>305</v>
      </c>
      <c r="E40" s="47">
        <v>247</v>
      </c>
      <c r="F40" s="61">
        <v>1507</v>
      </c>
      <c r="G40" s="46">
        <v>199</v>
      </c>
      <c r="H40" s="44">
        <v>262</v>
      </c>
      <c r="I40" s="44">
        <v>342</v>
      </c>
      <c r="J40" s="44">
        <v>168</v>
      </c>
      <c r="K40" s="44">
        <v>144</v>
      </c>
      <c r="L40" s="44">
        <v>730</v>
      </c>
      <c r="M40" s="44">
        <v>349</v>
      </c>
      <c r="N40" s="44">
        <v>186</v>
      </c>
      <c r="O40" s="44">
        <v>432</v>
      </c>
      <c r="P40" s="44">
        <v>511</v>
      </c>
      <c r="Q40" s="44">
        <v>497</v>
      </c>
      <c r="R40" s="44">
        <v>223</v>
      </c>
      <c r="S40" s="44">
        <v>491</v>
      </c>
    </row>
    <row r="41" spans="1:19" ht="20.100000000000001" customHeight="1">
      <c r="A41" s="13" t="s">
        <v>49</v>
      </c>
      <c r="B41" s="14">
        <f t="shared" si="2"/>
        <v>1</v>
      </c>
      <c r="C41" s="15">
        <f t="shared" si="3"/>
        <v>122</v>
      </c>
      <c r="D41" s="43">
        <v>6</v>
      </c>
      <c r="E41" s="47">
        <v>9</v>
      </c>
      <c r="F41" s="45">
        <v>16</v>
      </c>
      <c r="G41" s="46">
        <v>8</v>
      </c>
      <c r="H41" s="44">
        <v>40</v>
      </c>
      <c r="I41" s="44">
        <v>16</v>
      </c>
      <c r="J41" s="44">
        <v>3</v>
      </c>
      <c r="K41" s="44">
        <v>1</v>
      </c>
      <c r="L41" s="44"/>
      <c r="M41" s="44"/>
      <c r="N41" s="44"/>
      <c r="O41" s="44">
        <v>2</v>
      </c>
      <c r="P41" s="44">
        <v>18</v>
      </c>
      <c r="Q41" s="44">
        <v>3</v>
      </c>
      <c r="R41" s="44"/>
      <c r="S41" s="44"/>
    </row>
    <row r="42" spans="1:19" ht="20.100000000000001" customHeight="1">
      <c r="A42" s="13" t="s">
        <v>50</v>
      </c>
      <c r="B42" s="14">
        <f t="shared" si="2"/>
        <v>1</v>
      </c>
      <c r="C42" s="15">
        <f t="shared" si="3"/>
        <v>1429</v>
      </c>
      <c r="D42" s="43">
        <v>133</v>
      </c>
      <c r="E42" s="47">
        <v>67</v>
      </c>
      <c r="F42" s="45">
        <v>227</v>
      </c>
      <c r="G42" s="46">
        <v>106</v>
      </c>
      <c r="H42" s="44">
        <v>86</v>
      </c>
      <c r="I42" s="44">
        <v>26</v>
      </c>
      <c r="J42" s="44">
        <v>54</v>
      </c>
      <c r="K42" s="44">
        <v>44</v>
      </c>
      <c r="L42" s="44">
        <v>67</v>
      </c>
      <c r="M42" s="44">
        <v>71</v>
      </c>
      <c r="N42" s="44">
        <v>1</v>
      </c>
      <c r="O42" s="44">
        <v>192</v>
      </c>
      <c r="P42" s="44">
        <v>26</v>
      </c>
      <c r="Q42" s="44">
        <v>134</v>
      </c>
      <c r="R42" s="44">
        <v>116</v>
      </c>
      <c r="S42" s="44">
        <v>79</v>
      </c>
    </row>
    <row r="43" spans="1:19" ht="20.100000000000001" customHeight="1">
      <c r="A43" s="62" t="s">
        <v>51</v>
      </c>
      <c r="B43" s="14">
        <f t="shared" si="2"/>
        <v>0</v>
      </c>
      <c r="C43" s="15">
        <f t="shared" si="3"/>
        <v>0</v>
      </c>
      <c r="D43" s="43"/>
      <c r="E43" s="47"/>
      <c r="F43" s="45"/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0.100000000000001" customHeight="1">
      <c r="A44" s="13" t="s">
        <v>52</v>
      </c>
      <c r="B44" s="14">
        <f t="shared" si="2"/>
        <v>1</v>
      </c>
      <c r="C44" s="15">
        <f t="shared" si="3"/>
        <v>111</v>
      </c>
      <c r="D44" s="43">
        <v>56</v>
      </c>
      <c r="E44" s="47"/>
      <c r="F44" s="45">
        <v>20</v>
      </c>
      <c r="G44" s="46">
        <v>3</v>
      </c>
      <c r="H44" s="44">
        <v>2</v>
      </c>
      <c r="I44" s="44"/>
      <c r="J44" s="44"/>
      <c r="K44" s="44"/>
      <c r="L44" s="44"/>
      <c r="M44" s="44"/>
      <c r="N44" s="44"/>
      <c r="O44" s="44">
        <v>26</v>
      </c>
      <c r="P44" s="44"/>
      <c r="Q44" s="44"/>
      <c r="R44" s="44"/>
      <c r="S44" s="44">
        <v>4</v>
      </c>
    </row>
    <row r="45" spans="1:19" ht="20.100000000000001" customHeight="1">
      <c r="A45" s="13" t="s">
        <v>53</v>
      </c>
      <c r="B45" s="14">
        <f t="shared" si="2"/>
        <v>1</v>
      </c>
      <c r="C45" s="15">
        <f t="shared" si="3"/>
        <v>21</v>
      </c>
      <c r="D45" s="43"/>
      <c r="E45" s="44"/>
      <c r="F45" s="44"/>
      <c r="G45" s="44"/>
      <c r="H45" s="44"/>
      <c r="I45" s="44"/>
      <c r="J45" s="44"/>
      <c r="K45" s="44"/>
      <c r="L45" s="44">
        <v>21</v>
      </c>
      <c r="M45" s="44"/>
      <c r="N45" s="44"/>
      <c r="O45" s="44"/>
      <c r="P45" s="44"/>
      <c r="Q45" s="44"/>
      <c r="R45" s="44"/>
      <c r="S45" s="44"/>
    </row>
    <row r="46" spans="1:19" ht="20.100000000000001" customHeight="1">
      <c r="A46" s="13" t="s">
        <v>54</v>
      </c>
      <c r="B46" s="14">
        <f t="shared" si="2"/>
        <v>1</v>
      </c>
      <c r="C46" s="15">
        <f t="shared" si="3"/>
        <v>56</v>
      </c>
      <c r="D46" s="43"/>
      <c r="E46" s="47">
        <v>4</v>
      </c>
      <c r="F46" s="45">
        <v>19</v>
      </c>
      <c r="G46" s="46">
        <v>9</v>
      </c>
      <c r="H46" s="44">
        <v>5</v>
      </c>
      <c r="I46" s="44"/>
      <c r="J46" s="44"/>
      <c r="K46" s="44"/>
      <c r="L46" s="44"/>
      <c r="M46" s="44">
        <v>7</v>
      </c>
      <c r="N46" s="44"/>
      <c r="O46" s="44">
        <v>4</v>
      </c>
      <c r="P46" s="44">
        <v>1</v>
      </c>
      <c r="Q46" s="44"/>
      <c r="R46" s="44">
        <v>7</v>
      </c>
      <c r="S46" s="44"/>
    </row>
    <row r="47" spans="1:19" ht="20.100000000000001" customHeight="1">
      <c r="A47" s="13" t="s">
        <v>55</v>
      </c>
      <c r="B47" s="14">
        <f t="shared" si="2"/>
        <v>1</v>
      </c>
      <c r="C47" s="15">
        <f t="shared" si="3"/>
        <v>154</v>
      </c>
      <c r="D47" s="43">
        <v>14</v>
      </c>
      <c r="E47" s="47">
        <v>1</v>
      </c>
      <c r="F47" s="45">
        <v>16</v>
      </c>
      <c r="G47" s="46">
        <v>18</v>
      </c>
      <c r="H47" s="44">
        <v>6</v>
      </c>
      <c r="I47" s="44">
        <v>11</v>
      </c>
      <c r="J47" s="44">
        <v>12</v>
      </c>
      <c r="K47" s="44">
        <v>2</v>
      </c>
      <c r="L47" s="44">
        <v>2</v>
      </c>
      <c r="M47" s="44">
        <v>14</v>
      </c>
      <c r="N47" s="44">
        <v>6</v>
      </c>
      <c r="O47" s="44">
        <v>24</v>
      </c>
      <c r="P47" s="44">
        <v>1</v>
      </c>
      <c r="Q47" s="44">
        <v>10</v>
      </c>
      <c r="R47" s="44">
        <v>10</v>
      </c>
      <c r="S47" s="44">
        <v>7</v>
      </c>
    </row>
    <row r="48" spans="1:19" ht="20.100000000000001" customHeight="1">
      <c r="A48" s="13" t="s">
        <v>56</v>
      </c>
      <c r="B48" s="14">
        <f t="shared" si="2"/>
        <v>1</v>
      </c>
      <c r="C48" s="15">
        <f t="shared" si="3"/>
        <v>9</v>
      </c>
      <c r="D48" s="43">
        <v>3</v>
      </c>
      <c r="E48" s="47"/>
      <c r="F48" s="45">
        <v>3</v>
      </c>
      <c r="G48" s="46"/>
      <c r="H48" s="44"/>
      <c r="I48" s="44"/>
      <c r="J48" s="44">
        <v>3</v>
      </c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20.100000000000001" customHeight="1">
      <c r="A49" s="13" t="s">
        <v>100</v>
      </c>
      <c r="B49" s="14">
        <f t="shared" si="2"/>
        <v>0</v>
      </c>
      <c r="C49" s="15">
        <f t="shared" si="3"/>
        <v>0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20.100000000000001" customHeight="1">
      <c r="A50" s="13"/>
      <c r="B50" s="14">
        <f t="shared" si="2"/>
        <v>0</v>
      </c>
      <c r="C50" s="15">
        <f t="shared" si="3"/>
        <v>0</v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20.100000000000001" customHeight="1">
      <c r="A51" s="18"/>
      <c r="B51" s="14">
        <f t="shared" si="2"/>
        <v>0</v>
      </c>
      <c r="C51" s="15">
        <f t="shared" si="3"/>
        <v>0</v>
      </c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32.1" customHeight="1">
      <c r="A52" s="82" t="s">
        <v>105</v>
      </c>
      <c r="B52" s="83">
        <f>SUM(B6:B50)</f>
        <v>40</v>
      </c>
      <c r="C52" s="19"/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</sheetData>
  <mergeCells count="1">
    <mergeCell ref="A1:S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7"/>
  <sheetViews>
    <sheetView showGridLines="0" workbookViewId="0">
      <pane xSplit="3" ySplit="4" topLeftCell="D5" activePane="bottomRight" state="frozen"/>
      <selection pane="topRight"/>
      <selection pane="bottomLeft"/>
      <selection pane="bottomRight" activeCell="A5" sqref="A5"/>
    </sheetView>
  </sheetViews>
  <sheetFormatPr defaultColWidth="16.28515625" defaultRowHeight="19.899999999999999" customHeight="1"/>
  <cols>
    <col min="1" max="1" width="25.85546875" style="20" customWidth="1"/>
    <col min="2" max="2" width="3.5703125" style="20" customWidth="1"/>
    <col min="3" max="3" width="8.7109375" style="20" customWidth="1"/>
    <col min="4" max="4" width="8" style="26" customWidth="1"/>
    <col min="5" max="20" width="8" style="20" customWidth="1"/>
    <col min="21" max="257" width="16.28515625" style="20" customWidth="1"/>
  </cols>
  <sheetData>
    <row r="1" spans="1:257" ht="28.7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57" ht="44.1" customHeight="1">
      <c r="A2" s="2" t="s">
        <v>58</v>
      </c>
      <c r="B2" s="3"/>
      <c r="C2" s="4" t="s">
        <v>1</v>
      </c>
      <c r="D2" s="72" t="s">
        <v>131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</row>
    <row r="3" spans="1:257" ht="15.75">
      <c r="A3" s="49" t="s">
        <v>106</v>
      </c>
      <c r="B3" s="50"/>
      <c r="C3" s="51"/>
      <c r="D3" s="51" t="s">
        <v>107</v>
      </c>
      <c r="E3" s="51" t="s">
        <v>132</v>
      </c>
      <c r="F3" s="51"/>
      <c r="G3" s="51" t="s">
        <v>107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 t="s">
        <v>107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</row>
    <row r="4" spans="1:257" ht="23.25" customHeight="1">
      <c r="A4" s="5" t="s">
        <v>59</v>
      </c>
      <c r="B4" s="6"/>
      <c r="C4" s="7"/>
      <c r="D4" s="7"/>
      <c r="E4" s="7">
        <f t="shared" ref="E4:T4" si="0">E5</f>
        <v>7</v>
      </c>
      <c r="F4" s="7">
        <f t="shared" si="0"/>
        <v>0</v>
      </c>
      <c r="G4" s="7">
        <f t="shared" si="0"/>
        <v>1</v>
      </c>
      <c r="H4" s="7">
        <f t="shared" si="0"/>
        <v>0</v>
      </c>
      <c r="I4" s="7">
        <v>1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1</v>
      </c>
    </row>
    <row r="5" spans="1:257" ht="20.25" customHeight="1">
      <c r="A5" s="8" t="s">
        <v>135</v>
      </c>
      <c r="B5" s="9"/>
      <c r="C5" s="84">
        <f>SUM($C6:$C26)</f>
        <v>9</v>
      </c>
      <c r="D5" s="69"/>
      <c r="E5" s="11">
        <f t="shared" ref="E5:T5" si="1">SUM(E6:E26)</f>
        <v>7</v>
      </c>
      <c r="F5" s="12">
        <f t="shared" si="1"/>
        <v>0</v>
      </c>
      <c r="G5" s="12">
        <f t="shared" si="1"/>
        <v>1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  <c r="T5" s="12">
        <f t="shared" si="1"/>
        <v>1</v>
      </c>
    </row>
    <row r="6" spans="1:257" ht="20.100000000000001" customHeight="1">
      <c r="A6" s="21" t="s">
        <v>61</v>
      </c>
      <c r="B6" s="14">
        <f t="shared" ref="B6:B26" si="2">IF(C6&gt;0,1,0)</f>
        <v>0</v>
      </c>
      <c r="C6" s="15">
        <f>SUM(E6:T6)</f>
        <v>0</v>
      </c>
      <c r="D6" s="70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57" ht="20.100000000000001" customHeight="1">
      <c r="A7" s="21" t="s">
        <v>62</v>
      </c>
      <c r="B7" s="14">
        <f t="shared" si="2"/>
        <v>0</v>
      </c>
      <c r="C7" s="15">
        <f>SUM(E7:T7)</f>
        <v>0</v>
      </c>
      <c r="D7" s="70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57" ht="20.100000000000001" customHeight="1">
      <c r="A8" s="65" t="s">
        <v>63</v>
      </c>
      <c r="B8" s="14">
        <f t="shared" si="2"/>
        <v>0</v>
      </c>
      <c r="C8" s="15">
        <f>SUM(E8:T8)</f>
        <v>0</v>
      </c>
      <c r="D8" s="70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57" ht="20.100000000000001" customHeight="1">
      <c r="A9" s="21" t="s">
        <v>64</v>
      </c>
      <c r="B9" s="14">
        <f t="shared" si="2"/>
        <v>0</v>
      </c>
      <c r="C9" s="15">
        <f>SUM(E9:T9)</f>
        <v>0</v>
      </c>
      <c r="D9" s="70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57" ht="20.100000000000001" customHeight="1">
      <c r="A10" s="21" t="s">
        <v>65</v>
      </c>
      <c r="B10" s="14">
        <f t="shared" si="2"/>
        <v>0</v>
      </c>
      <c r="C10" s="15">
        <f>SUM(E10:T10)</f>
        <v>0</v>
      </c>
      <c r="D10" s="70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57" ht="20.100000000000001" customHeight="1">
      <c r="A11" s="74" t="s">
        <v>66</v>
      </c>
      <c r="B11" s="14">
        <v>1</v>
      </c>
      <c r="C11" s="63">
        <v>0</v>
      </c>
      <c r="D11" s="71">
        <v>1</v>
      </c>
      <c r="E11" s="4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57" ht="20.100000000000001" customHeight="1">
      <c r="A12" s="21" t="s">
        <v>67</v>
      </c>
      <c r="B12" s="14">
        <f t="shared" si="2"/>
        <v>0</v>
      </c>
      <c r="C12" s="15">
        <f t="shared" ref="C12:C24" si="3">SUM(E12:T12)</f>
        <v>0</v>
      </c>
      <c r="D12" s="70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57" ht="20.100000000000001" customHeight="1">
      <c r="A13" s="21" t="s">
        <v>68</v>
      </c>
      <c r="B13" s="14">
        <f t="shared" si="2"/>
        <v>0</v>
      </c>
      <c r="C13" s="15">
        <f t="shared" si="3"/>
        <v>0</v>
      </c>
      <c r="D13" s="70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57" ht="20.100000000000001" customHeight="1">
      <c r="A14" s="74" t="s">
        <v>101</v>
      </c>
      <c r="B14" s="14">
        <f t="shared" si="2"/>
        <v>1</v>
      </c>
      <c r="C14" s="15">
        <f t="shared" si="3"/>
        <v>1</v>
      </c>
      <c r="D14" s="73"/>
      <c r="E14" s="67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57" ht="20.100000000000001" customHeight="1">
      <c r="A15" s="74" t="s">
        <v>69</v>
      </c>
      <c r="B15" s="14">
        <f t="shared" si="2"/>
        <v>1</v>
      </c>
      <c r="C15" s="15">
        <f t="shared" si="3"/>
        <v>1</v>
      </c>
      <c r="D15" s="73"/>
      <c r="E15" s="67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57" ht="20.100000000000001" customHeight="1">
      <c r="A16" s="21" t="s">
        <v>71</v>
      </c>
      <c r="B16" s="14">
        <f t="shared" si="2"/>
        <v>0</v>
      </c>
      <c r="C16" s="15">
        <f t="shared" si="3"/>
        <v>0</v>
      </c>
      <c r="D16" s="70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57" ht="20.100000000000001" customHeight="1">
      <c r="A17" s="21" t="s">
        <v>70</v>
      </c>
      <c r="B17" s="14">
        <f t="shared" si="2"/>
        <v>0</v>
      </c>
      <c r="C17" s="15">
        <f t="shared" si="3"/>
        <v>0</v>
      </c>
      <c r="D17" s="70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57" ht="20.100000000000001" customHeight="1">
      <c r="A18" s="74" t="s">
        <v>72</v>
      </c>
      <c r="B18" s="14">
        <f t="shared" si="2"/>
        <v>1</v>
      </c>
      <c r="C18" s="15">
        <f t="shared" si="3"/>
        <v>1</v>
      </c>
      <c r="D18" s="70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68">
        <v>1</v>
      </c>
    </row>
    <row r="19" spans="1:257" ht="20.100000000000001" customHeight="1">
      <c r="A19" s="74" t="s">
        <v>73</v>
      </c>
      <c r="B19" s="14">
        <f t="shared" si="2"/>
        <v>1</v>
      </c>
      <c r="C19" s="15">
        <f t="shared" si="3"/>
        <v>4</v>
      </c>
      <c r="D19" s="73"/>
      <c r="E19" s="6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57" ht="20.100000000000001" customHeight="1">
      <c r="A20" s="21" t="s">
        <v>102</v>
      </c>
      <c r="B20" s="14">
        <f t="shared" si="2"/>
        <v>0</v>
      </c>
      <c r="C20" s="15">
        <f t="shared" si="3"/>
        <v>0</v>
      </c>
      <c r="D20" s="73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57" ht="20.100000000000001" customHeight="1">
      <c r="A21" s="74" t="s">
        <v>74</v>
      </c>
      <c r="B21" s="14">
        <f t="shared" si="2"/>
        <v>1</v>
      </c>
      <c r="C21" s="15">
        <f t="shared" si="3"/>
        <v>1</v>
      </c>
      <c r="D21" s="73"/>
      <c r="E21" s="67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57" ht="20.100000000000001" customHeight="1">
      <c r="A22" s="74" t="s">
        <v>75</v>
      </c>
      <c r="B22" s="14">
        <f t="shared" si="2"/>
        <v>1</v>
      </c>
      <c r="C22" s="15">
        <f t="shared" si="3"/>
        <v>1</v>
      </c>
      <c r="D22" s="70"/>
      <c r="E22" s="16"/>
      <c r="F22" s="17"/>
      <c r="G22" s="68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57" ht="20.100000000000001" customHeight="1">
      <c r="A23" s="21" t="s">
        <v>103</v>
      </c>
      <c r="B23" s="14">
        <f t="shared" si="2"/>
        <v>0</v>
      </c>
      <c r="C23" s="15">
        <f t="shared" si="3"/>
        <v>0</v>
      </c>
      <c r="D23" s="70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57" ht="20.100000000000001" customHeight="1">
      <c r="A24" s="21" t="s">
        <v>76</v>
      </c>
      <c r="B24" s="14">
        <f t="shared" si="2"/>
        <v>0</v>
      </c>
      <c r="C24" s="15">
        <f t="shared" si="3"/>
        <v>0</v>
      </c>
      <c r="D24" s="70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57" ht="20.100000000000001" customHeight="1">
      <c r="A25" s="65" t="s">
        <v>77</v>
      </c>
      <c r="B25" s="14">
        <f t="shared" ref="B25" si="4">IF(C25&gt;0,1,0)</f>
        <v>0</v>
      </c>
      <c r="C25" s="15">
        <f t="shared" ref="C25" si="5">SUM(E25:T25)</f>
        <v>0</v>
      </c>
      <c r="D25" s="70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</row>
    <row r="26" spans="1:257" ht="20.100000000000001" customHeight="1">
      <c r="A26" s="22"/>
      <c r="B26" s="14">
        <f t="shared" si="2"/>
        <v>0</v>
      </c>
      <c r="C26" s="15">
        <f>SUM(E26:T26)</f>
        <v>0</v>
      </c>
      <c r="D26" s="70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57" ht="38.25">
      <c r="A27" s="82" t="s">
        <v>109</v>
      </c>
      <c r="B27" s="83">
        <f>SUM($B6:$B26)</f>
        <v>7</v>
      </c>
      <c r="C27" s="19"/>
      <c r="D27" s="70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</sheetData>
  <mergeCells count="1">
    <mergeCell ref="A1:T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"/>
  <sheetViews>
    <sheetView showGridLines="0" tabSelected="1" workbookViewId="0">
      <pane xSplit="3" ySplit="3" topLeftCell="D4" activePane="bottomRight" state="frozen"/>
      <selection pane="topRight"/>
      <selection pane="bottomLeft"/>
      <selection pane="bottomRight" activeCell="G8" sqref="G8"/>
    </sheetView>
  </sheetViews>
  <sheetFormatPr defaultColWidth="16.28515625" defaultRowHeight="19.899999999999999" customHeight="1"/>
  <cols>
    <col min="1" max="1" width="25.28515625" style="23" customWidth="1"/>
    <col min="2" max="2" width="4" style="23" customWidth="1"/>
    <col min="3" max="3" width="8.7109375" style="23" customWidth="1"/>
    <col min="4" max="4" width="8" style="26" customWidth="1"/>
    <col min="5" max="20" width="8" style="23" customWidth="1"/>
    <col min="21" max="257" width="16.28515625" style="23" customWidth="1"/>
  </cols>
  <sheetData>
    <row r="1" spans="1:257" ht="28.7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57" ht="44.1" customHeight="1">
      <c r="A2" s="2" t="s">
        <v>78</v>
      </c>
      <c r="B2" s="3"/>
      <c r="C2" s="4" t="s">
        <v>1</v>
      </c>
      <c r="D2" s="72" t="s">
        <v>131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</row>
    <row r="3" spans="1:257" ht="20.25" customHeight="1">
      <c r="A3" s="24" t="s">
        <v>79</v>
      </c>
      <c r="B3" s="25"/>
      <c r="C3" s="85">
        <v>10</v>
      </c>
      <c r="D3" s="7"/>
      <c r="E3" s="7">
        <f t="shared" ref="E3:T3" si="0">E4</f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1</v>
      </c>
      <c r="K3" s="7">
        <f t="shared" si="0"/>
        <v>5</v>
      </c>
      <c r="L3" s="78">
        <v>1</v>
      </c>
      <c r="M3" s="7">
        <f t="shared" si="0"/>
        <v>2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</row>
    <row r="4" spans="1:257" ht="20.25" customHeight="1">
      <c r="A4" s="8" t="s">
        <v>136</v>
      </c>
      <c r="B4" s="9"/>
      <c r="C4" s="77" t="s">
        <v>133</v>
      </c>
      <c r="D4" s="69">
        <v>1</v>
      </c>
      <c r="E4" s="11">
        <f t="shared" ref="E4:T4" si="1">SUM(E5:E13)</f>
        <v>0</v>
      </c>
      <c r="F4" s="12">
        <f t="shared" si="1"/>
        <v>0</v>
      </c>
      <c r="G4" s="12">
        <f t="shared" si="1"/>
        <v>0</v>
      </c>
      <c r="H4" s="12">
        <f t="shared" si="1"/>
        <v>0</v>
      </c>
      <c r="I4" s="12">
        <f t="shared" si="1"/>
        <v>0</v>
      </c>
      <c r="J4" s="12">
        <f t="shared" si="1"/>
        <v>1</v>
      </c>
      <c r="K4" s="12">
        <f t="shared" si="1"/>
        <v>5</v>
      </c>
      <c r="L4" s="79">
        <v>1</v>
      </c>
      <c r="M4" s="12">
        <f t="shared" si="1"/>
        <v>2</v>
      </c>
      <c r="N4" s="12">
        <f t="shared" si="1"/>
        <v>0</v>
      </c>
      <c r="O4" s="12">
        <f t="shared" si="1"/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  <c r="S4" s="12">
        <f t="shared" si="1"/>
        <v>0</v>
      </c>
      <c r="T4" s="12">
        <f t="shared" si="1"/>
        <v>0</v>
      </c>
    </row>
    <row r="5" spans="1:257" ht="20.100000000000001" customHeight="1">
      <c r="A5" s="21" t="s">
        <v>96</v>
      </c>
      <c r="B5" s="14">
        <f t="shared" ref="B5" si="2">IF(C5&gt;0,1,0)</f>
        <v>0</v>
      </c>
      <c r="C5" s="15">
        <f t="shared" ref="C5" si="3">SUM(E5:T5)</f>
        <v>0</v>
      </c>
      <c r="D5" s="7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57" ht="20.100000000000001" customHeight="1">
      <c r="A6" s="21" t="s">
        <v>113</v>
      </c>
      <c r="B6" s="14">
        <f t="shared" ref="B6:B13" si="4">IF(C6&gt;0,1,0)</f>
        <v>1</v>
      </c>
      <c r="C6" s="15">
        <f t="shared" ref="C6:C13" si="5">SUM(E6:T6)</f>
        <v>8</v>
      </c>
      <c r="D6" s="70"/>
      <c r="E6" s="16"/>
      <c r="F6" s="17"/>
      <c r="G6" s="17"/>
      <c r="H6" s="17"/>
      <c r="I6" s="17"/>
      <c r="J6" s="17"/>
      <c r="K6" s="44">
        <v>4</v>
      </c>
      <c r="L6" s="64">
        <v>4</v>
      </c>
      <c r="M6" s="17"/>
      <c r="N6" s="17"/>
      <c r="O6" s="17"/>
      <c r="P6" s="17"/>
      <c r="Q6" s="17"/>
      <c r="R6" s="17"/>
      <c r="S6" s="17"/>
      <c r="T6" s="17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</row>
    <row r="7" spans="1:257" ht="20.100000000000001" customHeight="1">
      <c r="A7" s="21" t="s">
        <v>114</v>
      </c>
      <c r="B7" s="14">
        <f t="shared" si="4"/>
        <v>1</v>
      </c>
      <c r="C7" s="15">
        <f t="shared" si="5"/>
        <v>1</v>
      </c>
      <c r="D7" s="70"/>
      <c r="E7" s="16"/>
      <c r="F7" s="17"/>
      <c r="G7" s="17"/>
      <c r="H7" s="17"/>
      <c r="I7" s="17"/>
      <c r="J7" s="17"/>
      <c r="K7" s="17">
        <v>1</v>
      </c>
      <c r="L7" s="17"/>
      <c r="M7" s="17"/>
      <c r="N7" s="17"/>
      <c r="O7" s="17"/>
      <c r="P7" s="17"/>
      <c r="Q7" s="17"/>
      <c r="R7" s="17"/>
      <c r="S7" s="17"/>
      <c r="T7" s="1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</row>
    <row r="8" spans="1:257" ht="20.100000000000001" customHeight="1">
      <c r="A8" s="21" t="s">
        <v>118</v>
      </c>
      <c r="B8" s="14">
        <f t="shared" si="4"/>
        <v>1</v>
      </c>
      <c r="C8" s="15">
        <f t="shared" si="5"/>
        <v>1</v>
      </c>
      <c r="D8" s="70"/>
      <c r="E8" s="16"/>
      <c r="F8" s="17"/>
      <c r="G8" s="17"/>
      <c r="H8" s="17"/>
      <c r="I8" s="17"/>
      <c r="J8" s="17"/>
      <c r="K8" s="17"/>
      <c r="L8" s="75">
        <v>1</v>
      </c>
      <c r="M8" s="17"/>
      <c r="N8" s="17"/>
      <c r="O8" s="17"/>
      <c r="P8" s="17"/>
      <c r="Q8" s="17"/>
      <c r="R8" s="17"/>
      <c r="S8" s="17"/>
      <c r="T8" s="1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</row>
    <row r="9" spans="1:257" ht="20.100000000000001" customHeight="1">
      <c r="A9" s="21" t="s">
        <v>124</v>
      </c>
      <c r="B9" s="14">
        <f t="shared" si="4"/>
        <v>1</v>
      </c>
      <c r="C9" s="15">
        <f t="shared" si="5"/>
        <v>2</v>
      </c>
      <c r="D9" s="70"/>
      <c r="E9" s="16"/>
      <c r="F9" s="17"/>
      <c r="G9" s="17"/>
      <c r="H9" s="17"/>
      <c r="I9" s="17"/>
      <c r="J9" s="17"/>
      <c r="K9" s="17"/>
      <c r="L9" s="17"/>
      <c r="M9" s="17">
        <v>2</v>
      </c>
      <c r="N9" s="17"/>
      <c r="O9" s="17"/>
      <c r="P9" s="17"/>
      <c r="Q9" s="17"/>
      <c r="R9" s="17"/>
      <c r="S9" s="17"/>
      <c r="T9" s="1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</row>
    <row r="10" spans="1:257" ht="20.100000000000001" customHeight="1">
      <c r="A10" s="21" t="s">
        <v>130</v>
      </c>
      <c r="B10" s="14">
        <f t="shared" si="4"/>
        <v>1</v>
      </c>
      <c r="C10" s="15">
        <f t="shared" si="5"/>
        <v>1</v>
      </c>
      <c r="D10" s="70"/>
      <c r="E10" s="16"/>
      <c r="F10" s="17"/>
      <c r="G10" s="17"/>
      <c r="H10" s="17"/>
      <c r="I10" s="17"/>
      <c r="J10" s="17">
        <v>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</row>
    <row r="11" spans="1:257" ht="20.100000000000001" customHeight="1">
      <c r="A11" s="21" t="s">
        <v>128</v>
      </c>
      <c r="B11" s="14">
        <f t="shared" si="4"/>
        <v>1</v>
      </c>
      <c r="C11" s="15">
        <f>SUM(D11:T11)</f>
        <v>1</v>
      </c>
      <c r="D11" s="70">
        <v>1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</row>
    <row r="12" spans="1:257" ht="20.100000000000001" customHeight="1">
      <c r="A12" s="21"/>
      <c r="B12" s="14">
        <f t="shared" si="4"/>
        <v>0</v>
      </c>
      <c r="C12" s="15">
        <f t="shared" si="5"/>
        <v>0</v>
      </c>
      <c r="D12" s="70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</row>
    <row r="13" spans="1:257" ht="20.100000000000001" customHeight="1">
      <c r="A13" s="22"/>
      <c r="B13" s="14">
        <f t="shared" si="4"/>
        <v>0</v>
      </c>
      <c r="C13" s="15">
        <f t="shared" si="5"/>
        <v>0</v>
      </c>
      <c r="D13" s="70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57" ht="32.1" customHeight="1">
      <c r="A14" s="80" t="s">
        <v>97</v>
      </c>
      <c r="B14" s="81">
        <f>SUM($B5:$B13)</f>
        <v>6</v>
      </c>
      <c r="C14" s="76">
        <f>SUM(C5:C13)</f>
        <v>14</v>
      </c>
      <c r="D14" s="70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mergeCells count="1">
    <mergeCell ref="A1:T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16.28515625" defaultRowHeight="19.899999999999999" customHeight="1"/>
  <cols>
    <col min="1" max="1" width="27.85546875" style="26" customWidth="1"/>
    <col min="2" max="2" width="8.7109375" style="26" customWidth="1"/>
    <col min="3" max="3" width="8.140625" style="26" customWidth="1"/>
    <col min="4" max="6" width="8" style="26" customWidth="1"/>
    <col min="7" max="9" width="8.140625" style="26" customWidth="1"/>
    <col min="10" max="10" width="8" style="26" customWidth="1"/>
    <col min="11" max="14" width="8.140625" style="26" customWidth="1"/>
    <col min="15" max="17" width="8" style="26" customWidth="1"/>
    <col min="18" max="18" width="8.140625" style="26" customWidth="1"/>
    <col min="19" max="256" width="16.28515625" style="26" customWidth="1"/>
  </cols>
  <sheetData>
    <row r="1" spans="1:18" ht="28.7" customHeight="1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44.25" customHeight="1">
      <c r="A2" s="27" t="s">
        <v>81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</row>
    <row r="3" spans="1:18" ht="20.25" customHeight="1">
      <c r="A3" s="8" t="s">
        <v>82</v>
      </c>
      <c r="B3" s="10">
        <f t="shared" ref="B3:R3" si="0">B5+B8</f>
        <v>0</v>
      </c>
      <c r="C3" s="11">
        <f t="shared" si="0"/>
        <v>0</v>
      </c>
      <c r="D3" s="12">
        <f t="shared" si="0"/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</row>
    <row r="4" spans="1:18" ht="20.45" customHeight="1">
      <c r="A4" s="22"/>
      <c r="B4" s="1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20.65" customHeight="1">
      <c r="A5" s="13" t="s">
        <v>83</v>
      </c>
      <c r="B5" s="31">
        <f>SUM(C5:R5)</f>
        <v>0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ht="20.65" customHeight="1">
      <c r="A6" s="13" t="s">
        <v>84</v>
      </c>
      <c r="B6" s="31">
        <f>SUM(C6:R6)</f>
        <v>0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20.65" customHeight="1">
      <c r="A7" s="22"/>
      <c r="B7" s="19"/>
      <c r="C7" s="3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0.65" customHeight="1">
      <c r="A8" s="13" t="s">
        <v>85</v>
      </c>
      <c r="B8" s="31">
        <f>SUM(C8:R8)</f>
        <v>0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8" ht="20.65" customHeight="1">
      <c r="A9" s="13" t="s">
        <v>86</v>
      </c>
      <c r="B9" s="31">
        <f>SUM(C9:R9)</f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2"/>
    </row>
    <row r="10" spans="1:18" ht="20.65" customHeight="1">
      <c r="A10" s="13" t="s">
        <v>87</v>
      </c>
      <c r="B10" s="31">
        <f>SUM(C10:R10)</f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2"/>
    </row>
    <row r="11" spans="1:18" ht="20.65" customHeight="1">
      <c r="A11" s="13" t="s">
        <v>88</v>
      </c>
      <c r="B11" s="31">
        <f>SUM(C11:R11)</f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2"/>
    </row>
    <row r="12" spans="1:18" ht="20.65" customHeight="1">
      <c r="A12" s="13" t="s">
        <v>89</v>
      </c>
      <c r="B12" s="31">
        <f>SUM(C12:R12)</f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2"/>
    </row>
    <row r="13" spans="1:18" ht="20.45" customHeight="1">
      <c r="A13" s="18"/>
      <c r="B13" s="19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0.100000000000001" customHeight="1">
      <c r="A14" s="18"/>
      <c r="B14" s="19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20.100000000000001" customHeight="1">
      <c r="A15" s="13" t="s">
        <v>90</v>
      </c>
      <c r="B15" s="15">
        <f>SUM($B16:$B18)</f>
        <v>22929</v>
      </c>
      <c r="C15" s="39">
        <f>SUM(C16:C18)</f>
        <v>1846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>
      <c r="A16" s="13" t="s">
        <v>91</v>
      </c>
      <c r="B16" s="15">
        <f>SUM(C16:R16)</f>
        <v>22911</v>
      </c>
      <c r="C16" s="40">
        <f>'A-LIST Expected Birds - A-LIST '!D5</f>
        <v>1839</v>
      </c>
      <c r="D16" s="41">
        <f>'A-LIST Expected Birds - A-LIST '!E5</f>
        <v>892</v>
      </c>
      <c r="E16" s="41">
        <f>'A-LIST Expected Birds - A-LIST '!F5</f>
        <v>3493</v>
      </c>
      <c r="F16" s="41">
        <f>'A-LIST Expected Birds - A-LIST '!G5</f>
        <v>1437</v>
      </c>
      <c r="G16" s="41">
        <f>'A-LIST Expected Birds - A-LIST '!H5</f>
        <v>1361</v>
      </c>
      <c r="H16" s="41">
        <f>'A-LIST Expected Birds - A-LIST '!I5</f>
        <v>1079</v>
      </c>
      <c r="I16" s="41">
        <f>'A-LIST Expected Birds - A-LIST '!J5</f>
        <v>972</v>
      </c>
      <c r="J16" s="41">
        <f>'A-LIST Expected Birds - A-LIST '!K5</f>
        <v>1572</v>
      </c>
      <c r="K16" s="41">
        <f>'A-LIST Expected Birds - A-LIST '!L5</f>
        <v>1614</v>
      </c>
      <c r="L16" s="41">
        <f>'A-LIST Expected Birds - A-LIST '!M5</f>
        <v>1124</v>
      </c>
      <c r="M16" s="41">
        <f>'A-LIST Expected Birds - A-LIST '!N5</f>
        <v>1002</v>
      </c>
      <c r="N16" s="41">
        <f>'A-LIST Expected Birds - A-LIST '!O5</f>
        <v>1828</v>
      </c>
      <c r="O16" s="41">
        <f>'A-LIST Expected Birds - A-LIST '!P5</f>
        <v>1173</v>
      </c>
      <c r="P16" s="41">
        <f>'A-LIST Expected Birds - A-LIST '!Q5</f>
        <v>1329</v>
      </c>
      <c r="Q16" s="41">
        <f>'A-LIST Expected Birds - A-LIST '!R5</f>
        <v>920</v>
      </c>
      <c r="R16" s="41">
        <f>'A-LIST Expected Birds - A-LIST '!S5</f>
        <v>1276</v>
      </c>
    </row>
    <row r="17" spans="1:18" ht="20.100000000000001" customHeight="1">
      <c r="A17" s="13" t="s">
        <v>92</v>
      </c>
      <c r="B17" s="15">
        <f>SUM(C17:R17)</f>
        <v>9</v>
      </c>
      <c r="C17" s="39">
        <f>'B-LIST Difficult Birds - B-LIST'!E5</f>
        <v>7</v>
      </c>
      <c r="D17" s="42">
        <f>'B-LIST Difficult Birds - B-LIST'!F5</f>
        <v>0</v>
      </c>
      <c r="E17" s="42">
        <f>'B-LIST Difficult Birds - B-LIST'!G5</f>
        <v>1</v>
      </c>
      <c r="F17" s="42">
        <f>'B-LIST Difficult Birds - B-LIST'!H5</f>
        <v>0</v>
      </c>
      <c r="G17" s="42">
        <f>'B-LIST Difficult Birds - B-LIST'!I5</f>
        <v>0</v>
      </c>
      <c r="H17" s="42">
        <f>'B-LIST Difficult Birds - B-LIST'!J5</f>
        <v>0</v>
      </c>
      <c r="I17" s="42">
        <f>'B-LIST Difficult Birds - B-LIST'!K5</f>
        <v>0</v>
      </c>
      <c r="J17" s="42">
        <f>'B-LIST Difficult Birds - B-LIST'!L5</f>
        <v>0</v>
      </c>
      <c r="K17" s="42">
        <f>'B-LIST Difficult Birds - B-LIST'!M5</f>
        <v>0</v>
      </c>
      <c r="L17" s="42">
        <f>'B-LIST Difficult Birds - B-LIST'!N5</f>
        <v>0</v>
      </c>
      <c r="M17" s="42">
        <f>'B-LIST Difficult Birds - B-LIST'!O5</f>
        <v>0</v>
      </c>
      <c r="N17" s="42">
        <f>'B-LIST Difficult Birds - B-LIST'!P5</f>
        <v>0</v>
      </c>
      <c r="O17" s="42">
        <f>'B-LIST Difficult Birds - B-LIST'!Q5</f>
        <v>0</v>
      </c>
      <c r="P17" s="42">
        <f>'B-LIST Difficult Birds - B-LIST'!R5</f>
        <v>0</v>
      </c>
      <c r="Q17" s="42">
        <f>'B-LIST Difficult Birds - B-LIST'!S5</f>
        <v>0</v>
      </c>
      <c r="R17" s="42">
        <f>'B-LIST Difficult Birds - B-LIST'!T5</f>
        <v>1</v>
      </c>
    </row>
    <row r="18" spans="1:18" ht="20.100000000000001" customHeight="1">
      <c r="A18" s="13" t="s">
        <v>93</v>
      </c>
      <c r="B18" s="15">
        <f>SUM(C18:R18)</f>
        <v>9</v>
      </c>
      <c r="C18" s="39">
        <f>'C-LIST Rare Birds - C-LIST Rare'!E4</f>
        <v>0</v>
      </c>
      <c r="D18" s="42">
        <f>'C-LIST Rare Birds - C-LIST Rare'!F4</f>
        <v>0</v>
      </c>
      <c r="E18" s="42">
        <f>'C-LIST Rare Birds - C-LIST Rare'!G4</f>
        <v>0</v>
      </c>
      <c r="F18" s="42">
        <f>'C-LIST Rare Birds - C-LIST Rare'!H4</f>
        <v>0</v>
      </c>
      <c r="G18" s="42">
        <f>'C-LIST Rare Birds - C-LIST Rare'!I4</f>
        <v>0</v>
      </c>
      <c r="H18" s="42">
        <f>'C-LIST Rare Birds - C-LIST Rare'!J4</f>
        <v>1</v>
      </c>
      <c r="I18" s="42">
        <f>'C-LIST Rare Birds - C-LIST Rare'!K4</f>
        <v>5</v>
      </c>
      <c r="J18" s="42">
        <f>'C-LIST Rare Birds - C-LIST Rare'!L4</f>
        <v>1</v>
      </c>
      <c r="K18" s="42">
        <f>'C-LIST Rare Birds - C-LIST Rare'!M4</f>
        <v>2</v>
      </c>
      <c r="L18" s="42">
        <f>'C-LIST Rare Birds - C-LIST Rare'!N4</f>
        <v>0</v>
      </c>
      <c r="M18" s="42">
        <f>'C-LIST Rare Birds - C-LIST Rare'!O4</f>
        <v>0</v>
      </c>
      <c r="N18" s="42">
        <f>'C-LIST Rare Birds - C-LIST Rare'!P4</f>
        <v>0</v>
      </c>
      <c r="O18" s="42">
        <f>'C-LIST Rare Birds - C-LIST Rare'!Q4</f>
        <v>0</v>
      </c>
      <c r="P18" s="42">
        <f>'C-LIST Rare Birds - C-LIST Rare'!R4</f>
        <v>0</v>
      </c>
      <c r="Q18" s="42">
        <f>'C-LIST Rare Birds - C-LIST Rare'!S4</f>
        <v>0</v>
      </c>
      <c r="R18" s="42">
        <f>'C-LIST Rare Birds - C-LIST Rare'!T4</f>
        <v>0</v>
      </c>
    </row>
    <row r="19" spans="1:18" ht="20.100000000000001" customHeight="1">
      <c r="A19" s="22"/>
      <c r="B19" s="19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20.100000000000001" customHeight="1">
      <c r="A20" s="13" t="s">
        <v>94</v>
      </c>
      <c r="B20" s="19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0.100000000000001" customHeight="1">
      <c r="A21" s="13" t="s">
        <v>91</v>
      </c>
      <c r="B21" s="15">
        <f>'A-LIST Expected Birds - A-LIST '!$B52</f>
        <v>40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0.100000000000001" customHeight="1">
      <c r="A22" s="13" t="s">
        <v>92</v>
      </c>
      <c r="B22" s="15">
        <f>'B-LIST Difficult Birds - B-LIST'!$B27</f>
        <v>7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0.100000000000001" customHeight="1">
      <c r="A23" s="13" t="s">
        <v>93</v>
      </c>
      <c r="B23" s="15">
        <f>'C-LIST Rare Birds - C-LIST Rare'!$B14</f>
        <v>6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0.100000000000001" customHeight="1">
      <c r="A24" s="13" t="s">
        <v>95</v>
      </c>
      <c r="B24" s="15">
        <f>SUM($B21:$B23)</f>
        <v>53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20.100000000000001" customHeight="1">
      <c r="A25" s="22"/>
      <c r="B25" s="1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0.100000000000001" customHeight="1">
      <c r="A26" s="22"/>
      <c r="B26" s="19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</sheetData>
  <mergeCells count="1">
    <mergeCell ref="A1:R1"/>
  </mergeCells>
  <pageMargins left="0.5" right="0.5" top="0.75" bottom="0.75" header="0.27777800000000002" footer="0.27777800000000002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A-LIST Expected Birds - A-LIST </vt:lpstr>
      <vt:lpstr>B-LIST Difficult Birds - B-LIST</vt:lpstr>
      <vt:lpstr>C-LIST Rare Birds - C-LIST Rare</vt:lpstr>
      <vt:lpstr>OVERALL STATISTICS - OVERALL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dcterms:created xsi:type="dcterms:W3CDTF">2022-11-12T22:08:23Z</dcterms:created>
  <dcterms:modified xsi:type="dcterms:W3CDTF">2024-01-04T16:18:40Z</dcterms:modified>
</cp:coreProperties>
</file>